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440" windowHeight="7755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C7" i="1" l="1"/>
  <c r="D9" i="1"/>
  <c r="D21" i="1" l="1"/>
  <c r="D19" i="1"/>
  <c r="D16" i="1"/>
  <c r="E9" i="1" l="1"/>
  <c r="E10" i="1"/>
  <c r="E12" i="1"/>
  <c r="E15" i="1"/>
  <c r="E16" i="1"/>
  <c r="E17" i="1"/>
  <c r="E18" i="1"/>
  <c r="E22" i="1"/>
  <c r="E24" i="1"/>
  <c r="E25" i="1"/>
  <c r="E30" i="1"/>
  <c r="E31" i="1"/>
  <c r="E32" i="1"/>
  <c r="E33" i="1"/>
  <c r="E21" i="1"/>
  <c r="D29" i="1"/>
  <c r="D28" i="1" s="1"/>
  <c r="C29" i="1" l="1"/>
  <c r="C28" i="1" s="1"/>
  <c r="E29" i="1" l="1"/>
  <c r="E28" i="1"/>
  <c r="C6" i="1"/>
  <c r="D14" i="1"/>
  <c r="E14" i="1" s="1"/>
  <c r="D11" i="1" l="1"/>
  <c r="D8" i="1" s="1"/>
  <c r="E11" i="1" l="1"/>
  <c r="D7" i="1" l="1"/>
  <c r="E8" i="1"/>
  <c r="D6" i="1" l="1"/>
  <c r="E6" i="1" s="1"/>
  <c r="E7" i="1"/>
</calcChain>
</file>

<file path=xl/sharedStrings.xml><?xml version="1.0" encoding="utf-8"?>
<sst xmlns="http://schemas.openxmlformats.org/spreadsheetml/2006/main" count="66" uniqueCount="64">
  <si>
    <t>Наименование источника доходов</t>
  </si>
  <si>
    <t>ДОХОДЫ ВСЕГО</t>
  </si>
  <si>
    <t>БЕЗВОЗМЕЗДНЫЕ ПОСТУПЛЕНИЯ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</si>
  <si>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</si>
  <si>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</si>
  <si>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</si>
  <si>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</si>
  <si>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</si>
  <si>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</si>
  <si>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</si>
  <si>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</si>
  <si>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</si>
  <si>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</si>
  <si>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000 1 05 00000 00 0000 000</t>
  </si>
  <si>
    <t>000 1 05 01000 00 0000 110</t>
  </si>
  <si>
    <t>000 1 05 03000 00 0000 110</t>
  </si>
  <si>
    <t>000 1 06 06000 00 0000 110</t>
  </si>
  <si>
    <t>000 1 06 00000 00 0000 110</t>
  </si>
  <si>
    <t>000 1 06 01000 00 0000 110</t>
  </si>
  <si>
    <t>000 1 14 00000 00 0000 000</t>
  </si>
  <si>
    <t>000 1 16 00000 00 0000 000</t>
  </si>
  <si>
    <t>Земельный налог с организаций</t>
  </si>
  <si>
    <t>Земельный налог с физических лиц</t>
  </si>
  <si>
    <t>1. Налог на доходы физических лиц</t>
  </si>
  <si>
    <t>1. Единый налог, взимаемый в связи с применением упрощенной системы налогообложения</t>
  </si>
  <si>
    <t>2. Единый сельскохозяйственный налог</t>
  </si>
  <si>
    <t>1. Налог на имущество физических лиц</t>
  </si>
  <si>
    <t>2. Земельный налог, в том числе</t>
  </si>
  <si>
    <t>I. Налоги на прибыль, доходы, всего, в том числе</t>
  </si>
  <si>
    <t>II. Налоги на совокупный доход всего, в том числе</t>
  </si>
  <si>
    <t>III. Налоги на имущество, в том числе</t>
  </si>
  <si>
    <r>
      <rPr>
        <b/>
        <sz val="14"/>
        <color theme="1"/>
        <rFont val="Times New Roman"/>
        <family val="1"/>
        <charset val="204"/>
      </rPr>
      <t>V.</t>
    </r>
    <r>
      <rPr>
        <sz val="14"/>
        <color theme="1"/>
        <rFont val="Times New Roman"/>
        <family val="1"/>
        <charset val="204"/>
      </rPr>
      <t xml:space="preserve"> Доходы от использования имущества, находящегося в государственной и муниципальной собственности</t>
    </r>
  </si>
  <si>
    <r>
      <rPr>
        <b/>
        <sz val="14"/>
        <color theme="1"/>
        <rFont val="Times New Roman"/>
        <family val="1"/>
        <charset val="204"/>
      </rPr>
      <t>VI.</t>
    </r>
    <r>
      <rPr>
        <sz val="14"/>
        <color theme="1"/>
        <rFont val="Times New Roman"/>
        <family val="1"/>
        <charset val="204"/>
      </rPr>
      <t xml:space="preserve"> Доходы от продажи материальных и нематериальных активов</t>
    </r>
  </si>
  <si>
    <r>
      <rPr>
        <b/>
        <sz val="14"/>
        <color theme="1"/>
        <rFont val="Times New Roman"/>
        <family val="1"/>
        <charset val="204"/>
      </rPr>
      <t>VII.</t>
    </r>
    <r>
      <rPr>
        <sz val="14"/>
        <color theme="1"/>
        <rFont val="Times New Roman"/>
        <family val="1"/>
        <charset val="204"/>
      </rPr>
      <t xml:space="preserve"> Штрафные санкции, возмещение ущерба</t>
    </r>
  </si>
  <si>
    <t>Безвозмездные поступления от других бюджетов бюджетной системы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</si>
  <si>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</si>
  <si>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</si>
  <si>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</si>
  <si>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Иные межбюджетные трансферты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</si>
  <si>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</si>
  <si>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</si>
  <si>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</si>
  <si>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</si>
  <si>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</si>
  <si>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 xml:space="preserve"> Утверждено на 2022 год</t>
  </si>
  <si>
    <t>% исполнения</t>
  </si>
  <si>
    <t>ПРОЧИЕ НЕНАЛОГОВЫЕ ДОХОДЫ</t>
  </si>
  <si>
    <t>000 1 17 00000 00 0000 000</t>
  </si>
  <si>
    <t>Невыясненные поступления, зачисляемые в бюджеты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</si>
  <si>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</si>
  <si>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</si>
  <si>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БЕЗВОЗМЕЗДНЫЕ ПОСТУПЛЕНИЯ ОТ НЕГОСУДАРСТВЕННЫХ ОРГАНИЗАЦИЙ</t>
  </si>
  <si>
    <t>000 2 04 00000 00 0000 000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</si>
  <si>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</si>
  <si>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</si>
  <si>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</si>
  <si>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И КОМПЕНСАЦИИ ЗАТРАТ ГОСУДАРСТВА</t>
  </si>
  <si>
    <t>000 1 13 00000 00 0000 000</t>
  </si>
  <si>
    <t>1881282,94</t>
  </si>
  <si>
    <t>от  07.10.2022г</t>
  </si>
  <si>
    <t>№ 166а</t>
  </si>
  <si>
    <t xml:space="preserve">Приложение   № 1                                                                  к постановлению администрации сельского поселения "Поселок Детчино" "Об исполнении бюджета сельского поселения "Поселок Детчино" за 9 месяцев 2022 года </t>
  </si>
  <si>
    <t xml:space="preserve"> ИСПОЛНЕНИЕ ПОСТУПЛЕНИЯ ДОХОДОВ БЮДЖЕТА СЕЛЬСКОГО ПОСЕЛЕНИЯ "ПОСЕЛОК ДЕТЧИНО" ПО КОДАМ БЮДЖЕТНОЙ КЛАССИФИКАЦИИ ДОХОДОВ БЮДЖЕТА  ЗА 9 месяцев 2022 ГОДА </t>
  </si>
  <si>
    <t>Исполнено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</si>
</sst>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4">
      <alignment horizontal="left" vertical="top" wrapText="1"/>
    </xf>
    <xf numFmtId="1" fontId="11" fillId="0" borderId="4">
      <alignment horizontal="center" vertical="top" shrinkToFit="1"/>
    </xf>
  </cellStyleXfs>
  <cellXfs count="47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 applyProtection="1">
      <alignment horizontal="right"/>
    </xf>
    <xf numFmtId="2" fontId="6" fillId="0" borderId="1" xfId="1" applyNumberFormat="1" applyFont="1" applyBorder="1" applyAlignment="1">
      <alignment horizontal="right" wrapText="1"/>
    </xf>
    <xf numFmtId="2" fontId="4" fillId="0" borderId="0" xfId="0" applyNumberFormat="1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165" fontId="0" fillId="0" borderId="0" xfId="0" applyNumberFormat="1"/>
    <xf numFmtId="164" fontId="5" fillId="0" borderId="0" xfId="1" applyNumberFormat="1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2" fontId="7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0" fontId="12" fillId="0" borderId="4" xfId="2" applyNumberFormat="1" applyFont="1" applyProtection="1">
      <alignment horizontal="left" vertical="top" wrapText="1"/>
    </xf>
    <xf numFmtId="1" fontId="13" fillId="0" borderId="4" xfId="3" applyNumberFormat="1" applyFont="1" applyProtection="1">
      <alignment horizontal="center" vertical="top" shrinkToFit="1"/>
    </xf>
    <xf numFmtId="0" fontId="13" fillId="0" borderId="4" xfId="2" applyNumberFormat="1" applyFont="1" applyProtection="1">
      <alignment horizontal="left" vertical="top" wrapText="1"/>
    </xf>
    <xf numFmtId="0" fontId="3" fillId="0" borderId="1" xfId="0" applyFont="1" applyBorder="1" applyAlignment="1">
      <alignment horizontal="justify" vertical="center"/>
    </xf>
    <xf numFmtId="4" fontId="6" fillId="0" borderId="1" xfId="0" applyNumberFormat="1" applyFont="1" applyBorder="1"/>
    <xf numFmtId="2" fontId="9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166" fontId="7" fillId="0" borderId="1" xfId="0" applyNumberFormat="1" applyFont="1" applyFill="1" applyBorder="1" applyAlignment="1">
      <alignment horizontal="center" wrapText="1"/>
    </xf>
    <xf numFmtId="2" fontId="5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">
    <cellStyle name="xl23" xfId="3"/>
    <cellStyle name="xl44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69.28515625" customWidth="1"/>
    <col min="2" max="2" width="36.42578125" customWidth="1"/>
    <col min="3" max="3" width="22.7109375" customWidth="1"/>
    <col min="4" max="4" width="22.85546875" customWidth="1"/>
    <col min="5" max="5" width="25.28515625" customWidth="1"/>
    <col min="6" max="6" width="21.140625" customWidth="1"/>
    <col min="7" max="7" width="10.28515625" bestFit="1" customWidth="1"/>
  </cols>
  <sheetData>
    <row r="1" spans="1:6" ht="57.75" customHeight="1" x14ac:dyDescent="0.25">
      <c r="A1" s="2"/>
      <c r="B1" s="46" t="s">
        <v>61</v>
      </c>
      <c r="C1" s="46"/>
      <c r="D1" s="46"/>
      <c r="E1" s="46"/>
    </row>
    <row r="2" spans="1:6" ht="16.5" customHeight="1" x14ac:dyDescent="0.25">
      <c r="A2" s="6"/>
      <c r="B2" s="6" t="s">
        <v>59</v>
      </c>
      <c r="C2" s="30" t="s">
        <v>60</v>
      </c>
      <c r="D2" s="30"/>
      <c r="E2" s="6"/>
    </row>
    <row r="3" spans="1:6" ht="65.45" customHeight="1" x14ac:dyDescent="0.25">
      <c r="A3" s="45" t="s">
        <v>62</v>
      </c>
      <c r="B3" s="45"/>
      <c r="C3" s="45"/>
      <c r="D3" s="45"/>
      <c r="E3" s="45"/>
    </row>
    <row r="4" spans="1:6" ht="21" customHeight="1" x14ac:dyDescent="0.25">
      <c r="E4" s="3" t="s">
        <v>3</v>
      </c>
    </row>
    <row r="5" spans="1:6" ht="54" customHeight="1" x14ac:dyDescent="0.25">
      <c r="A5" s="7" t="s">
        <v>0</v>
      </c>
      <c r="B5" s="7" t="s">
        <v>7</v>
      </c>
      <c r="C5" s="7" t="s">
        <v>44</v>
      </c>
      <c r="D5" s="7" t="s">
        <v>63</v>
      </c>
      <c r="E5" s="7" t="s">
        <v>45</v>
      </c>
      <c r="F5" s="1"/>
    </row>
    <row r="6" spans="1:6" ht="23.25" customHeight="1" x14ac:dyDescent="0.3">
      <c r="A6" s="8" t="s">
        <v>1</v>
      </c>
      <c r="B6" s="9"/>
      <c r="C6" s="10">
        <f>C7+C28</f>
        <v>49663478.400000006</v>
      </c>
      <c r="D6" s="31">
        <f>D7+D28</f>
        <v>37245190.109999999</v>
      </c>
      <c r="E6" s="43">
        <f>D6/C6*100</f>
        <v>74.995129841730929</v>
      </c>
      <c r="F6" s="1"/>
    </row>
    <row r="7" spans="1:6" ht="22.15" customHeight="1" x14ac:dyDescent="0.3">
      <c r="A7" s="11" t="s">
        <v>6</v>
      </c>
      <c r="B7" s="5" t="s">
        <v>8</v>
      </c>
      <c r="C7" s="12">
        <f>C8+C21+C26</f>
        <v>24084504.800000001</v>
      </c>
      <c r="D7" s="32">
        <f>D8+D21</f>
        <v>15063001.689999999</v>
      </c>
      <c r="E7" s="43">
        <f t="shared" ref="E7:E33" si="0">D7/C7*100</f>
        <v>62.542293541364401</v>
      </c>
      <c r="F7" s="27"/>
    </row>
    <row r="8" spans="1:6" ht="22.9" customHeight="1" x14ac:dyDescent="0.3">
      <c r="A8" s="11" t="s">
        <v>5</v>
      </c>
      <c r="B8" s="4"/>
      <c r="C8" s="13">
        <v>20613730</v>
      </c>
      <c r="D8" s="32">
        <f>D9+D11+D14+D19</f>
        <v>12789671.66</v>
      </c>
      <c r="E8" s="43">
        <f t="shared" si="0"/>
        <v>62.044431842272118</v>
      </c>
      <c r="F8" s="29"/>
    </row>
    <row r="9" spans="1:6" ht="19.149999999999999" customHeight="1" x14ac:dyDescent="0.3">
      <c r="A9" s="11" t="s">
        <v>28</v>
      </c>
      <c r="B9" s="5" t="s">
        <v>9</v>
      </c>
      <c r="C9" s="13">
        <v>2563730</v>
      </c>
      <c r="D9" s="32" t="str">
        <f>D10</f>
        <v>1881282,94</v>
      </c>
      <c r="E9" s="43">
        <f t="shared" si="0"/>
        <v>73.380696875255964</v>
      </c>
      <c r="F9" s="1"/>
    </row>
    <row r="10" spans="1:6" ht="21" customHeight="1" x14ac:dyDescent="0.3">
      <c r="A10" s="14" t="s">
        <v>23</v>
      </c>
      <c r="B10" s="4" t="s">
        <v>10</v>
      </c>
      <c r="C10" s="15">
        <v>2563730</v>
      </c>
      <c r="D10" s="4" t="s">
        <v>58</v>
      </c>
      <c r="E10" s="43">
        <f t="shared" si="0"/>
        <v>73.380696875255964</v>
      </c>
      <c r="F10" s="26"/>
    </row>
    <row r="11" spans="1:6" ht="19.899999999999999" customHeight="1" x14ac:dyDescent="0.3">
      <c r="A11" s="11" t="s">
        <v>29</v>
      </c>
      <c r="B11" s="5" t="s">
        <v>13</v>
      </c>
      <c r="C11" s="13">
        <v>4850000</v>
      </c>
      <c r="D11" s="32">
        <f>D12+D13</f>
        <v>3928066.42</v>
      </c>
      <c r="E11" s="43">
        <f t="shared" si="0"/>
        <v>80.991060206185566</v>
      </c>
      <c r="F11" s="26"/>
    </row>
    <row r="12" spans="1:6" ht="37.5" x14ac:dyDescent="0.3">
      <c r="A12" s="14" t="s">
        <v>24</v>
      </c>
      <c r="B12" s="4" t="s">
        <v>14</v>
      </c>
      <c r="C12" s="16">
        <v>4848000</v>
      </c>
      <c r="D12" s="33">
        <v>3924243.4</v>
      </c>
      <c r="E12" s="43">
        <f t="shared" si="0"/>
        <v>80.945614686468645</v>
      </c>
      <c r="F12" s="26"/>
    </row>
    <row r="13" spans="1:6" ht="18.600000000000001" customHeight="1" x14ac:dyDescent="0.3">
      <c r="A13" s="14" t="s">
        <v>25</v>
      </c>
      <c r="B13" s="4" t="s">
        <v>15</v>
      </c>
      <c r="C13" s="16">
        <v>2000</v>
      </c>
      <c r="D13" s="33">
        <v>3823.02</v>
      </c>
      <c r="E13" s="43"/>
      <c r="F13" s="26"/>
    </row>
    <row r="14" spans="1:6" ht="21" customHeight="1" x14ac:dyDescent="0.3">
      <c r="A14" s="11" t="s">
        <v>30</v>
      </c>
      <c r="B14" s="5" t="s">
        <v>17</v>
      </c>
      <c r="C14" s="13">
        <v>13200000</v>
      </c>
      <c r="D14" s="32">
        <f>D15+D16</f>
        <v>6979222.2999999998</v>
      </c>
      <c r="E14" s="43">
        <f t="shared" si="0"/>
        <v>52.872896212121212</v>
      </c>
      <c r="F14" s="26"/>
    </row>
    <row r="15" spans="1:6" ht="23.25" customHeight="1" x14ac:dyDescent="0.3">
      <c r="A15" s="14" t="s">
        <v>26</v>
      </c>
      <c r="B15" s="4" t="s">
        <v>18</v>
      </c>
      <c r="C15" s="16">
        <v>2000000</v>
      </c>
      <c r="D15" s="33">
        <v>723318.63</v>
      </c>
      <c r="E15" s="43">
        <f t="shared" si="0"/>
        <v>36.165931499999999</v>
      </c>
      <c r="F15" s="26"/>
    </row>
    <row r="16" spans="1:6" ht="22.5" customHeight="1" x14ac:dyDescent="0.3">
      <c r="A16" s="14" t="s">
        <v>27</v>
      </c>
      <c r="B16" s="4" t="s">
        <v>16</v>
      </c>
      <c r="C16" s="16">
        <v>11200000</v>
      </c>
      <c r="D16" s="33">
        <f>D17+D18</f>
        <v>6255903.6699999999</v>
      </c>
      <c r="E16" s="43">
        <f t="shared" si="0"/>
        <v>55.856282767857145</v>
      </c>
      <c r="F16" s="26"/>
    </row>
    <row r="17" spans="1:6" ht="22.5" customHeight="1" x14ac:dyDescent="0.3">
      <c r="A17" s="14" t="s">
        <v>21</v>
      </c>
      <c r="B17" s="4"/>
      <c r="C17" s="16">
        <v>6600000</v>
      </c>
      <c r="D17" s="33">
        <v>5359059.46</v>
      </c>
      <c r="E17" s="43">
        <f t="shared" si="0"/>
        <v>81.197870606060604</v>
      </c>
      <c r="F17" s="26"/>
    </row>
    <row r="18" spans="1:6" ht="22.5" customHeight="1" x14ac:dyDescent="0.3">
      <c r="A18" s="14" t="s">
        <v>22</v>
      </c>
      <c r="B18" s="4"/>
      <c r="C18" s="16">
        <v>4600000</v>
      </c>
      <c r="D18" s="33">
        <v>896844.21</v>
      </c>
      <c r="E18" s="43">
        <f t="shared" si="0"/>
        <v>19.496613260869562</v>
      </c>
      <c r="F18" s="26"/>
    </row>
    <row r="19" spans="1:6" ht="22.5" customHeight="1" x14ac:dyDescent="0.3">
      <c r="A19" s="11" t="s">
        <v>53</v>
      </c>
      <c r="B19" s="5" t="s">
        <v>54</v>
      </c>
      <c r="C19" s="16"/>
      <c r="D19" s="32">
        <f>D20</f>
        <v>1100</v>
      </c>
      <c r="E19" s="43"/>
      <c r="F19" s="26"/>
    </row>
    <row r="20" spans="1:6" ht="55.5" customHeight="1" x14ac:dyDescent="0.3">
      <c r="A20" s="14" t="s">
        <v>55</v>
      </c>
      <c r="B20" s="4" t="s">
        <v>54</v>
      </c>
      <c r="C20" s="16">
        <v>0</v>
      </c>
      <c r="D20" s="33">
        <v>1100</v>
      </c>
      <c r="E20" s="43"/>
      <c r="F20" s="26"/>
    </row>
    <row r="21" spans="1:6" ht="20.45" customHeight="1" x14ac:dyDescent="0.3">
      <c r="A21" s="11" t="s">
        <v>4</v>
      </c>
      <c r="B21" s="4"/>
      <c r="C21" s="13">
        <v>2920000</v>
      </c>
      <c r="D21" s="32">
        <f>D22+D24+D25+D26+D23</f>
        <v>2273330.0299999998</v>
      </c>
      <c r="E21" s="43">
        <f t="shared" si="0"/>
        <v>77.853768150684914</v>
      </c>
      <c r="F21" s="26"/>
    </row>
    <row r="22" spans="1:6" ht="38.450000000000003" customHeight="1" x14ac:dyDescent="0.3">
      <c r="A22" s="14" t="s">
        <v>31</v>
      </c>
      <c r="B22" s="4" t="s">
        <v>11</v>
      </c>
      <c r="C22" s="16">
        <v>1100000</v>
      </c>
      <c r="D22" s="33">
        <v>998902.9</v>
      </c>
      <c r="E22" s="43">
        <f t="shared" si="0"/>
        <v>90.809354545454539</v>
      </c>
      <c r="F22" s="26"/>
    </row>
    <row r="23" spans="1:6" ht="38.450000000000003" customHeight="1" x14ac:dyDescent="0.3">
      <c r="A23" s="14" t="s">
        <v>56</v>
      </c>
      <c r="B23" s="4" t="s">
        <v>57</v>
      </c>
      <c r="C23" s="16"/>
      <c r="D23" s="33">
        <v>400</v>
      </c>
      <c r="E23" s="43"/>
      <c r="F23" s="26"/>
    </row>
    <row r="24" spans="1:6" ht="38.450000000000003" customHeight="1" x14ac:dyDescent="0.3">
      <c r="A24" s="14" t="s">
        <v>32</v>
      </c>
      <c r="B24" s="4" t="s">
        <v>19</v>
      </c>
      <c r="C24" s="25">
        <v>1800000</v>
      </c>
      <c r="D24" s="33">
        <v>712000</v>
      </c>
      <c r="E24" s="43">
        <f t="shared" si="0"/>
        <v>39.555555555555557</v>
      </c>
      <c r="F24" s="1"/>
    </row>
    <row r="25" spans="1:6" ht="26.25" customHeight="1" x14ac:dyDescent="0.3">
      <c r="A25" s="18" t="s">
        <v>33</v>
      </c>
      <c r="B25" s="17" t="s">
        <v>20</v>
      </c>
      <c r="C25" s="25">
        <v>20000</v>
      </c>
      <c r="D25" s="34">
        <v>16195.53</v>
      </c>
      <c r="E25" s="43">
        <f t="shared" si="0"/>
        <v>80.977649999999997</v>
      </c>
      <c r="F25" s="1"/>
    </row>
    <row r="26" spans="1:6" ht="26.25" customHeight="1" x14ac:dyDescent="0.3">
      <c r="A26" s="35" t="s">
        <v>46</v>
      </c>
      <c r="B26" s="36" t="s">
        <v>47</v>
      </c>
      <c r="C26" s="44">
        <v>550774.80000000005</v>
      </c>
      <c r="D26" s="34">
        <v>545831.6</v>
      </c>
      <c r="E26" s="43"/>
      <c r="F26" s="1"/>
    </row>
    <row r="27" spans="1:6" ht="38.25" customHeight="1" x14ac:dyDescent="0.3">
      <c r="A27" s="37" t="s">
        <v>48</v>
      </c>
      <c r="B27" s="36" t="s">
        <v>47</v>
      </c>
      <c r="C27" s="25">
        <v>0</v>
      </c>
      <c r="D27" s="34">
        <v>0</v>
      </c>
      <c r="E27" s="43"/>
      <c r="F27" s="1"/>
    </row>
    <row r="28" spans="1:6" ht="25.5" customHeight="1" x14ac:dyDescent="0.3">
      <c r="A28" s="11" t="s">
        <v>2</v>
      </c>
      <c r="B28" s="5" t="s">
        <v>12</v>
      </c>
      <c r="C28" s="23">
        <f>C29+C34</f>
        <v>25578973.600000001</v>
      </c>
      <c r="D28" s="32">
        <f>D29+D35+D34</f>
        <v>22182188.419999998</v>
      </c>
      <c r="E28" s="43">
        <f t="shared" si="0"/>
        <v>86.720400774798861</v>
      </c>
      <c r="F28" s="1"/>
    </row>
    <row r="29" spans="1:6" ht="37.5" x14ac:dyDescent="0.3">
      <c r="A29" s="19" t="s">
        <v>34</v>
      </c>
      <c r="B29" s="21" t="s">
        <v>39</v>
      </c>
      <c r="C29" s="23">
        <f>C30+C31+C32+C33</f>
        <v>25578973.600000001</v>
      </c>
      <c r="D29" s="42">
        <f>SUM(D30:D33)</f>
        <v>22092816.219999999</v>
      </c>
      <c r="E29" s="43">
        <f t="shared" si="0"/>
        <v>86.371003643398723</v>
      </c>
    </row>
    <row r="30" spans="1:6" ht="37.5" x14ac:dyDescent="0.3">
      <c r="A30" s="20" t="s">
        <v>35</v>
      </c>
      <c r="B30" s="22" t="s">
        <v>40</v>
      </c>
      <c r="C30" s="24">
        <v>11409415</v>
      </c>
      <c r="D30" s="40">
        <v>8553636</v>
      </c>
      <c r="E30" s="43">
        <f t="shared" si="0"/>
        <v>74.969978741241334</v>
      </c>
    </row>
    <row r="31" spans="1:6" ht="37.5" x14ac:dyDescent="0.3">
      <c r="A31" s="20" t="s">
        <v>36</v>
      </c>
      <c r="B31" s="22" t="s">
        <v>41</v>
      </c>
      <c r="C31" s="24">
        <v>4920660.68</v>
      </c>
      <c r="D31" s="40">
        <v>4876552.67</v>
      </c>
      <c r="E31" s="43">
        <f t="shared" si="0"/>
        <v>99.103616102218211</v>
      </c>
    </row>
    <row r="32" spans="1:6" ht="37.5" x14ac:dyDescent="0.3">
      <c r="A32" s="20" t="s">
        <v>37</v>
      </c>
      <c r="B32" s="22" t="s">
        <v>42</v>
      </c>
      <c r="C32" s="24">
        <v>414870</v>
      </c>
      <c r="D32" s="40">
        <v>288547.83</v>
      </c>
      <c r="E32" s="43">
        <f t="shared" si="0"/>
        <v>69.551384771133129</v>
      </c>
    </row>
    <row r="33" spans="1:7" ht="19.5" x14ac:dyDescent="0.3">
      <c r="A33" s="20" t="s">
        <v>38</v>
      </c>
      <c r="B33" s="22" t="s">
        <v>43</v>
      </c>
      <c r="C33" s="24">
        <v>8834027.9199999999</v>
      </c>
      <c r="D33" s="40">
        <v>8374079.7199999997</v>
      </c>
      <c r="E33" s="43">
        <f t="shared" si="0"/>
        <v>94.793448649186516</v>
      </c>
      <c r="G33" s="28"/>
    </row>
    <row r="34" spans="1:7" ht="47.25" customHeight="1" x14ac:dyDescent="0.3">
      <c r="A34" s="20" t="s">
        <v>51</v>
      </c>
      <c r="B34" s="21" t="s">
        <v>52</v>
      </c>
      <c r="C34" s="24">
        <v>0</v>
      </c>
      <c r="D34" s="40">
        <v>90000</v>
      </c>
      <c r="E34" s="43">
        <v>0</v>
      </c>
      <c r="G34" s="28"/>
    </row>
    <row r="35" spans="1:7" ht="39.75" customHeight="1" x14ac:dyDescent="0.3">
      <c r="A35" s="38" t="s">
        <v>49</v>
      </c>
      <c r="B35" s="38" t="s">
        <v>50</v>
      </c>
      <c r="C35" s="39">
        <v>0</v>
      </c>
      <c r="D35" s="41">
        <v>-627.79999999999995</v>
      </c>
      <c r="E35" s="43">
        <v>0</v>
      </c>
    </row>
  </sheetData>
  <mergeCells count="2">
    <mergeCell ref="A3:E3"/>
    <mergeCell ref="B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54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2022-11-15T10:13:31Z</cp:lastPrinted>
  <dcterms:created xsi:type="dcterms:W3CDTF">2017-10-23T09:06:05Z</dcterms:created>
  <dcterms:modified xsi:type="dcterms:W3CDTF">2022-11-16T06:38:45Z</dcterms:modified>
</cp:coreProperties>
</file>