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9440" windowHeight="763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E6" i="1" l="1"/>
  <c r="D6" i="1"/>
  <c r="D7" i="1"/>
  <c r="E7" i="1"/>
  <c r="D8" i="1"/>
  <c r="E8" i="1"/>
  <c r="E25" i="1"/>
  <c r="E17" i="1"/>
  <c r="D17" i="1"/>
  <c r="D25" i="1"/>
  <c r="C6" i="1"/>
  <c r="E29" i="1"/>
  <c r="C29" i="1"/>
  <c r="D29" i="1"/>
  <c r="D30" i="1"/>
  <c r="D31" i="1"/>
  <c r="D32" i="1"/>
  <c r="D28" i="1" l="1"/>
  <c r="E27" i="1"/>
  <c r="D26" i="1"/>
  <c r="E22" i="1"/>
  <c r="D24" i="1"/>
  <c r="D23" i="1"/>
  <c r="D22" i="1" s="1"/>
  <c r="D21" i="1"/>
  <c r="D20" i="1"/>
  <c r="E14" i="1"/>
  <c r="D14" i="1"/>
  <c r="D18" i="1"/>
  <c r="D16" i="1"/>
  <c r="D15" i="1"/>
  <c r="E11" i="1"/>
  <c r="D12" i="1"/>
  <c r="D13" i="1"/>
  <c r="D10" i="1"/>
  <c r="D9" i="1" s="1"/>
  <c r="D11" i="1" l="1"/>
  <c r="C11" i="1"/>
  <c r="C14" i="1"/>
  <c r="C22" i="1"/>
  <c r="C25" i="1"/>
  <c r="C9" i="1"/>
  <c r="C17" i="1" l="1"/>
  <c r="C8" i="1"/>
  <c r="C7" i="1" l="1"/>
</calcChain>
</file>

<file path=xl/sharedStrings.xml><?xml version="1.0" encoding="utf-8"?>
<sst xmlns="http://schemas.openxmlformats.org/spreadsheetml/2006/main" count="60" uniqueCount="59">
  <si>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</si>
  <si>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</si>
  <si>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</si>
  <si>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</si>
  <si>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</si>
  <si>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</si>
  <si>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</si>
  <si>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</si>
  <si>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</si>
  <si>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</si>
  <si>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</si>
  <si>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</si>
  <si>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</si>
  <si>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</si>
  <si>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</si>
  <si>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</si>
  <si>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</si>
  <si>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</si>
  <si>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</si>
  <si>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</si>
  <si>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</si>
  <si>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</si>
  <si>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</si>
  <si>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</si>
  <si>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</si>
  <si>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</si>
  <si>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</si>
  <si>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</si>
  <si>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Доходы от продажи имущества, находящегося в муниципальной собственности</t>
  </si>
  <si>
    <t>Доходы от продажи земельных участков</t>
  </si>
  <si>
    <t>000 1 14 02000 00 0000 410</t>
  </si>
  <si>
    <t>000 1 14 06000 00 0000 430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</si>
  <si>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</si>
  <si>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</si>
  <si>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>Государственная пошлина</t>
  </si>
  <si>
    <t>Государственная пошлина за совершение нотариальных действий</t>
  </si>
  <si>
    <t>000 1 08 00000 00 0000 110</t>
  </si>
  <si>
    <t>000 1 08 04000 00 0000 110</t>
  </si>
  <si>
    <t>Доходы от оказания платных услуг и компенсации затрат государства</t>
  </si>
  <si>
    <t>000 1 13 00000 00 0000 000</t>
  </si>
  <si>
    <t>000 2 04 00000 00 0000 000</t>
  </si>
  <si>
    <t>000 2 07 00000 00 0000 000</t>
  </si>
  <si>
    <t xml:space="preserve">Штрафы, санкции, возмещение ущерба </t>
  </si>
  <si>
    <t>000 1 16 00000 00 0000 110</t>
  </si>
  <si>
    <t>Утверждено на  2020 год</t>
  </si>
  <si>
    <t xml:space="preserve">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</si>
  <si>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       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</si>
  <si>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 xml:space="preserve">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</si>
  <si>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000 1 16 07000 00 0000 110</t>
  </si>
  <si>
    <t>000 1 16 09000 00 0000 110</t>
  </si>
  <si>
    <t>Доходы от продажи материальных и нематериальных активов</t>
  </si>
  <si>
    <t>000 2 02 00000 00 0000 000</t>
  </si>
  <si>
    <t xml:space="preserve">ПОСТУПЛЕНИЕ ДОХОДОВ БЮДЖЕТА СЕЛЬСКОГО ПОСЕЛЕНИЯ "ПОСЕЛОК ДЕТЧИНО" ПО КОДАМ КЛАССИФИКАЦИИ ДОХОДОВ БЮДЖЕТОВ БЮДЖЕТНОЙ СИСТЕМЫ РОССИЙСКОЙ ФЕДЕРАЦИИ НА 2020 ГОД </t>
  </si>
  <si>
    <t>Поправки, +,-</t>
  </si>
  <si>
    <t>Уточненный план</t>
  </si>
  <si>
    <t>БЕЗВОЗМЕЗДНЫЕ ПОСТУПЛЕНИЯ ОТ ДРУГИХ БЮДЖЕТОВ БЮДЖЕТНОЙ СИСТЕМЫ РОССИЙСКОЙ ФЕДЕРАЦИИ</t>
  </si>
  <si>
    <t xml:space="preserve"> БЕЗВОЗМЕЗДНЫЕ ПОСТУПЛЕНИЯ ОТ НЕГОСУДАРСТВЕННЫХ ОРГАНИЗАЦИЙ</t>
  </si>
  <si>
    <t xml:space="preserve">  ПРОЧИЕ БЕЗВОЗМЕЗДНЫЕ ПОСТУПЛЕНИЯ</t>
  </si>
  <si>
    <t>Приложение   № 2                                                                    к решению Поселкового Собрания сельского поселения "Поселок Детчино"  "О внесении изменений в решение поселкового Собрания № 82 от 20.12.2019г. «О бюджете сельского поселения «Поселок Детчино» на 2020 год и плановый период 2021 и 2022 годов"                               от "25" декабря 2020 года 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</si>
</sst>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4"/>
      <name val="Times New Roman Cyr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 Cyr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5" fillId="0" borderId="5">
      <alignment horizontal="left" vertical="top" wrapText="1"/>
    </xf>
    <xf numFmtId="4" fontId="16" fillId="2" borderId="5">
      <alignment horizontal="right" vertical="top" shrinkToFit="1"/>
    </xf>
    <xf numFmtId="1" fontId="15" fillId="0" borderId="5">
      <alignment horizontal="center" vertical="top" shrinkToFit="1"/>
    </xf>
  </cellStyleXfs>
  <cellXfs count="45"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 wrapText="1"/>
    </xf>
    <xf numFmtId="49" fontId="10" fillId="0" borderId="2" xfId="0" applyNumberFormat="1" applyFont="1" applyBorder="1" applyAlignment="1" applyProtection="1">
      <alignment wrapText="1"/>
    </xf>
    <xf numFmtId="49" fontId="11" fillId="0" borderId="2" xfId="0" applyNumberFormat="1" applyFont="1" applyBorder="1" applyAlignment="1" applyProtection="1">
      <alignment wrapText="1"/>
    </xf>
    <xf numFmtId="49" fontId="12" fillId="0" borderId="2" xfId="0" applyNumberFormat="1" applyFont="1" applyBorder="1" applyAlignment="1" applyProtection="1">
      <alignment wrapText="1"/>
    </xf>
    <xf numFmtId="2" fontId="13" fillId="0" borderId="4" xfId="0" applyNumberFormat="1" applyFont="1" applyBorder="1" applyAlignment="1" applyProtection="1">
      <alignment horizontal="right"/>
    </xf>
    <xf numFmtId="0" fontId="14" fillId="0" borderId="1" xfId="0" applyFont="1" applyBorder="1" applyAlignment="1">
      <alignment wrapText="1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right" wrapText="1"/>
    </xf>
    <xf numFmtId="2" fontId="13" fillId="0" borderId="3" xfId="0" applyNumberFormat="1" applyFont="1" applyFill="1" applyBorder="1" applyAlignment="1" applyProtection="1">
      <alignment horizontal="right"/>
    </xf>
    <xf numFmtId="2" fontId="5" fillId="0" borderId="1" xfId="1" applyNumberFormat="1" applyFont="1" applyFill="1" applyBorder="1" applyAlignment="1">
      <alignment horizontal="right" wrapText="1"/>
    </xf>
    <xf numFmtId="0" fontId="0" fillId="0" borderId="0" xfId="0" applyFill="1"/>
    <xf numFmtId="0" fontId="14" fillId="0" borderId="5" xfId="2" applyNumberFormat="1" applyFont="1" applyProtection="1">
      <alignment horizontal="left" vertical="top" wrapText="1"/>
    </xf>
    <xf numFmtId="2" fontId="4" fillId="0" borderId="1" xfId="1" applyNumberFormat="1" applyFont="1" applyFill="1" applyBorder="1" applyAlignment="1">
      <alignment horizontal="right" wrapText="1"/>
    </xf>
    <xf numFmtId="43" fontId="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4" fontId="18" fillId="0" borderId="5" xfId="3" applyNumberFormat="1" applyFont="1" applyFill="1" applyAlignment="1" applyProtection="1">
      <alignment horizontal="right" shrinkToFit="1"/>
    </xf>
    <xf numFmtId="2" fontId="5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19" fillId="0" borderId="4" xfId="0" applyNumberFormat="1" applyFont="1" applyBorder="1" applyAlignment="1" applyProtection="1">
      <alignment horizontal="right"/>
    </xf>
    <xf numFmtId="2" fontId="4" fillId="0" borderId="1" xfId="0" applyNumberFormat="1" applyFont="1" applyBorder="1" applyAlignment="1">
      <alignment horizontal="right" wrapText="1"/>
    </xf>
    <xf numFmtId="2" fontId="4" fillId="0" borderId="1" xfId="1" applyNumberFormat="1" applyFont="1" applyBorder="1" applyAlignment="1">
      <alignment horizontal="right" wrapText="1"/>
    </xf>
    <xf numFmtId="2" fontId="18" fillId="0" borderId="5" xfId="3" applyNumberFormat="1" applyFont="1" applyFill="1" applyAlignment="1" applyProtection="1">
      <alignment horizontal="right" shrinkToFit="1"/>
    </xf>
    <xf numFmtId="0" fontId="20" fillId="0" borderId="5" xfId="2" applyNumberFormat="1" applyFont="1" applyProtection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</cellXfs>
  <cellStyles count="5">
    <cellStyle name="xl23" xfId="4"/>
    <cellStyle name="xl44" xfId="2"/>
    <cellStyle name="xl45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80" zoomScaleNormal="80" workbookViewId="0">
      <selection activeCell="B8" sqref="B8"/>
    </sheetView>
  </sheetViews>
  <sheetFormatPr defaultRowHeight="15" x14ac:dyDescent="0.25"/>
  <cols>
    <col min="1" max="1" width="60.28515625" customWidth="1"/>
    <col min="2" max="2" width="35.28515625" customWidth="1"/>
    <col min="3" max="3" width="21" style="29" customWidth="1"/>
    <col min="4" max="4" width="21.140625" customWidth="1"/>
    <col min="5" max="5" width="20.28515625" customWidth="1"/>
  </cols>
  <sheetData>
    <row r="1" spans="1:5" ht="136.5" customHeight="1" x14ac:dyDescent="0.25">
      <c r="A1" s="1"/>
      <c r="C1" s="44" t="s">
        <v>58</v>
      </c>
      <c r="D1" s="43"/>
      <c r="E1" s="43"/>
    </row>
    <row r="2" spans="1:5" ht="17.25" customHeight="1" x14ac:dyDescent="0.25">
      <c r="A2" s="5"/>
      <c r="B2" s="5"/>
      <c r="C2" s="24"/>
    </row>
    <row r="3" spans="1:5" ht="65.45" customHeight="1" x14ac:dyDescent="0.25">
      <c r="A3" s="42" t="s">
        <v>52</v>
      </c>
      <c r="B3" s="42"/>
      <c r="C3" s="42"/>
      <c r="D3" s="43"/>
      <c r="E3" s="43"/>
    </row>
    <row r="4" spans="1:5" ht="21" customHeight="1" x14ac:dyDescent="0.25">
      <c r="C4" s="23"/>
      <c r="E4" s="2" t="s">
        <v>6</v>
      </c>
    </row>
    <row r="5" spans="1:5" ht="54" customHeight="1" x14ac:dyDescent="0.25">
      <c r="A5" s="9" t="s">
        <v>0</v>
      </c>
      <c r="B5" s="9" t="s">
        <v>10</v>
      </c>
      <c r="C5" s="25" t="s">
        <v>44</v>
      </c>
      <c r="D5" s="10" t="s">
        <v>53</v>
      </c>
      <c r="E5" s="10" t="s">
        <v>54</v>
      </c>
    </row>
    <row r="6" spans="1:5" ht="23.25" customHeight="1" x14ac:dyDescent="0.3">
      <c r="A6" s="11" t="s">
        <v>1</v>
      </c>
      <c r="B6" s="12"/>
      <c r="C6" s="15">
        <f>C7+C29</f>
        <v>58494771.440000013</v>
      </c>
      <c r="D6" s="15">
        <f>D7+D29</f>
        <v>501208.79999999458</v>
      </c>
      <c r="E6" s="6">
        <f>E7+E29</f>
        <v>58995980.240000002</v>
      </c>
    </row>
    <row r="7" spans="1:5" ht="31.5" customHeight="1" x14ac:dyDescent="0.3">
      <c r="A7" s="13" t="s">
        <v>9</v>
      </c>
      <c r="B7" s="4" t="s">
        <v>11</v>
      </c>
      <c r="C7" s="15">
        <f>C8+C17</f>
        <v>24499707.760000002</v>
      </c>
      <c r="D7" s="15">
        <f>D8+D17</f>
        <v>-9.3132257461547852E-10</v>
      </c>
      <c r="E7" s="7">
        <f>E8+E17</f>
        <v>24499707.759999998</v>
      </c>
    </row>
    <row r="8" spans="1:5" ht="22.9" customHeight="1" x14ac:dyDescent="0.3">
      <c r="A8" s="13" t="s">
        <v>8</v>
      </c>
      <c r="B8" s="3"/>
      <c r="C8" s="15">
        <f>C9+C11+C14</f>
        <v>20719500.390000001</v>
      </c>
      <c r="D8" s="15">
        <f>D9+D11+D14</f>
        <v>151400.79999999912</v>
      </c>
      <c r="E8" s="7">
        <f>E9+E11+E14</f>
        <v>20870901.189999998</v>
      </c>
    </row>
    <row r="9" spans="1:5" ht="36" customHeight="1" x14ac:dyDescent="0.3">
      <c r="A9" s="13" t="s">
        <v>5</v>
      </c>
      <c r="B9" s="4" t="s">
        <v>12</v>
      </c>
      <c r="C9" s="7">
        <f>C10</f>
        <v>2650000</v>
      </c>
      <c r="D9" s="36">
        <f>D10</f>
        <v>-249035.29000000004</v>
      </c>
      <c r="E9" s="7">
        <v>2400964.71</v>
      </c>
    </row>
    <row r="10" spans="1:5" ht="21" customHeight="1" x14ac:dyDescent="0.3">
      <c r="A10" s="14" t="s">
        <v>4</v>
      </c>
      <c r="B10" s="3" t="s">
        <v>13</v>
      </c>
      <c r="C10" s="26">
        <v>2650000</v>
      </c>
      <c r="D10" s="35">
        <f>E10-C10</f>
        <v>-249035.29000000004</v>
      </c>
      <c r="E10" s="7">
        <v>2400964.71</v>
      </c>
    </row>
    <row r="11" spans="1:5" ht="40.5" customHeight="1" x14ac:dyDescent="0.3">
      <c r="A11" s="13" t="s">
        <v>16</v>
      </c>
      <c r="B11" s="4" t="s">
        <v>19</v>
      </c>
      <c r="C11" s="32">
        <f>C12+C13</f>
        <v>5318500.3899999997</v>
      </c>
      <c r="D11" s="36">
        <f>D12+D13</f>
        <v>-1018332.1600000003</v>
      </c>
      <c r="E11" s="7">
        <f>E12+E13</f>
        <v>4300168.2299999995</v>
      </c>
    </row>
    <row r="12" spans="1:5" ht="45" customHeight="1" x14ac:dyDescent="0.3">
      <c r="A12" s="14" t="s">
        <v>17</v>
      </c>
      <c r="B12" s="3" t="s">
        <v>20</v>
      </c>
      <c r="C12" s="26">
        <v>5317000</v>
      </c>
      <c r="D12" s="35">
        <f t="shared" ref="D12:D13" si="0">E12-C12</f>
        <v>-1017307.5700000003</v>
      </c>
      <c r="E12" s="7">
        <v>4299692.43</v>
      </c>
    </row>
    <row r="13" spans="1:5" ht="18.600000000000001" customHeight="1" x14ac:dyDescent="0.3">
      <c r="A13" s="14" t="s">
        <v>18</v>
      </c>
      <c r="B13" s="3" t="s">
        <v>21</v>
      </c>
      <c r="C13" s="26">
        <v>1500.39</v>
      </c>
      <c r="D13" s="35">
        <f t="shared" si="0"/>
        <v>-1024.5900000000001</v>
      </c>
      <c r="E13" s="7">
        <v>475.8</v>
      </c>
    </row>
    <row r="14" spans="1:5" ht="24" customHeight="1" x14ac:dyDescent="0.3">
      <c r="A14" s="13" t="s">
        <v>22</v>
      </c>
      <c r="B14" s="4" t="s">
        <v>25</v>
      </c>
      <c r="C14" s="7">
        <f>C15+C16</f>
        <v>12751000</v>
      </c>
      <c r="D14" s="16">
        <f>D15+D16</f>
        <v>1418768.2499999993</v>
      </c>
      <c r="E14" s="7">
        <f>E15+E16</f>
        <v>14169768.25</v>
      </c>
    </row>
    <row r="15" spans="1:5" ht="23.25" customHeight="1" x14ac:dyDescent="0.3">
      <c r="A15" s="14" t="s">
        <v>24</v>
      </c>
      <c r="B15" s="3" t="s">
        <v>26</v>
      </c>
      <c r="C15" s="26">
        <v>742000</v>
      </c>
      <c r="D15" s="26">
        <f>E15-C15</f>
        <v>720063.6399999999</v>
      </c>
      <c r="E15" s="7">
        <v>1462063.64</v>
      </c>
    </row>
    <row r="16" spans="1:5" ht="20.25" customHeight="1" x14ac:dyDescent="0.3">
      <c r="A16" s="14" t="s">
        <v>27</v>
      </c>
      <c r="B16" s="3" t="s">
        <v>23</v>
      </c>
      <c r="C16" s="26">
        <v>12009000</v>
      </c>
      <c r="D16" s="26">
        <f>E16-C16</f>
        <v>698704.6099999994</v>
      </c>
      <c r="E16" s="7">
        <v>12707704.609999999</v>
      </c>
    </row>
    <row r="17" spans="1:5" ht="20.25" customHeight="1" x14ac:dyDescent="0.3">
      <c r="A17" s="13" t="s">
        <v>7</v>
      </c>
      <c r="B17" s="3"/>
      <c r="C17" s="7">
        <f>C18+C20+C21+C22+C25</f>
        <v>3780207.37</v>
      </c>
      <c r="D17" s="31">
        <f>D18+D20+D21+D25</f>
        <v>-151400.80000000005</v>
      </c>
      <c r="E17" s="7">
        <f>E18+E20+E21+E22+E25</f>
        <v>3628806.5700000003</v>
      </c>
    </row>
    <row r="18" spans="1:5" ht="21" customHeight="1" x14ac:dyDescent="0.3">
      <c r="A18" s="18" t="s">
        <v>34</v>
      </c>
      <c r="B18" s="3" t="s">
        <v>36</v>
      </c>
      <c r="C18" s="27">
        <v>0</v>
      </c>
      <c r="D18" s="37">
        <f>E18-C18</f>
        <v>200</v>
      </c>
      <c r="E18" s="7">
        <v>200</v>
      </c>
    </row>
    <row r="19" spans="1:5" ht="35.25" customHeight="1" x14ac:dyDescent="0.3">
      <c r="A19" s="19" t="s">
        <v>35</v>
      </c>
      <c r="B19" s="3" t="s">
        <v>37</v>
      </c>
      <c r="C19" s="27">
        <v>0</v>
      </c>
      <c r="D19" s="21">
        <v>200</v>
      </c>
      <c r="E19" s="7">
        <v>200</v>
      </c>
    </row>
    <row r="20" spans="1:5" ht="38.25" customHeight="1" x14ac:dyDescent="0.3">
      <c r="A20" s="33" t="s">
        <v>2</v>
      </c>
      <c r="B20" s="3" t="s">
        <v>14</v>
      </c>
      <c r="C20" s="7">
        <v>968379</v>
      </c>
      <c r="D20" s="38">
        <f>E20-C20</f>
        <v>-181649.42000000004</v>
      </c>
      <c r="E20" s="7">
        <v>786729.58</v>
      </c>
    </row>
    <row r="21" spans="1:5" ht="35.25" customHeight="1" x14ac:dyDescent="0.3">
      <c r="A21" s="20" t="s">
        <v>38</v>
      </c>
      <c r="B21" s="3" t="s">
        <v>39</v>
      </c>
      <c r="C21" s="31">
        <v>140</v>
      </c>
      <c r="D21" s="38">
        <f>E21-C21</f>
        <v>860</v>
      </c>
      <c r="E21" s="7">
        <v>1000</v>
      </c>
    </row>
    <row r="22" spans="1:5" ht="42" customHeight="1" x14ac:dyDescent="0.3">
      <c r="A22" s="13" t="s">
        <v>50</v>
      </c>
      <c r="B22" s="3"/>
      <c r="C22" s="7">
        <f>C23+C24</f>
        <v>1600000</v>
      </c>
      <c r="D22" s="31">
        <f>D23+D24</f>
        <v>0</v>
      </c>
      <c r="E22" s="7">
        <f>E23+E24</f>
        <v>1600000</v>
      </c>
    </row>
    <row r="23" spans="1:5" ht="34.5" customHeight="1" x14ac:dyDescent="0.3">
      <c r="A23" s="14" t="s">
        <v>28</v>
      </c>
      <c r="B23" s="3" t="s">
        <v>30</v>
      </c>
      <c r="C23" s="26">
        <v>1600000</v>
      </c>
      <c r="D23" s="17">
        <f>E23-C23</f>
        <v>-294000</v>
      </c>
      <c r="E23" s="26">
        <v>1306000</v>
      </c>
    </row>
    <row r="24" spans="1:5" ht="22.5" customHeight="1" x14ac:dyDescent="0.3">
      <c r="A24" s="14" t="s">
        <v>29</v>
      </c>
      <c r="B24" s="3" t="s">
        <v>31</v>
      </c>
      <c r="C24" s="28">
        <v>0</v>
      </c>
      <c r="D24" s="17">
        <f>E24-C24</f>
        <v>294000</v>
      </c>
      <c r="E24" s="26">
        <v>294000</v>
      </c>
    </row>
    <row r="25" spans="1:5" ht="22.5" customHeight="1" x14ac:dyDescent="0.3">
      <c r="A25" s="13" t="s">
        <v>42</v>
      </c>
      <c r="B25" s="4" t="s">
        <v>43</v>
      </c>
      <c r="C25" s="7">
        <f>C26+C27+C28</f>
        <v>1211688.3700000001</v>
      </c>
      <c r="D25" s="31">
        <f>D26+D28</f>
        <v>29188.62</v>
      </c>
      <c r="E25" s="7">
        <f>E26+E27+E28</f>
        <v>1240876.9900000002</v>
      </c>
    </row>
    <row r="26" spans="1:5" ht="70.5" customHeight="1" x14ac:dyDescent="0.3">
      <c r="A26" s="30" t="s">
        <v>45</v>
      </c>
      <c r="B26" s="3" t="s">
        <v>48</v>
      </c>
      <c r="C26" s="28">
        <v>0</v>
      </c>
      <c r="D26" s="17">
        <f>E26-C26</f>
        <v>24188.62</v>
      </c>
      <c r="E26" s="7">
        <v>24188.62</v>
      </c>
    </row>
    <row r="27" spans="1:5" ht="52.5" customHeight="1" x14ac:dyDescent="0.3">
      <c r="A27" s="30" t="s">
        <v>46</v>
      </c>
      <c r="B27" s="3" t="s">
        <v>49</v>
      </c>
      <c r="C27" s="28">
        <v>1211688.3700000001</v>
      </c>
      <c r="D27" s="17"/>
      <c r="E27" s="7">
        <f>C27+D27</f>
        <v>1211688.3700000001</v>
      </c>
    </row>
    <row r="28" spans="1:5" ht="161.25" customHeight="1" x14ac:dyDescent="0.3">
      <c r="A28" s="30" t="s">
        <v>47</v>
      </c>
      <c r="B28" s="3" t="s">
        <v>43</v>
      </c>
      <c r="C28" s="28">
        <v>0</v>
      </c>
      <c r="D28" s="17">
        <f>E28-C28</f>
        <v>5000</v>
      </c>
      <c r="E28" s="7">
        <v>5000</v>
      </c>
    </row>
    <row r="29" spans="1:5" ht="27" customHeight="1" x14ac:dyDescent="0.3">
      <c r="A29" s="13" t="s">
        <v>3</v>
      </c>
      <c r="B29" s="4" t="s">
        <v>15</v>
      </c>
      <c r="C29" s="7">
        <f>C30+C31+C32+C33</f>
        <v>33995063.680000007</v>
      </c>
      <c r="D29" s="31">
        <f>D30+D31+D32</f>
        <v>501208.79999999551</v>
      </c>
      <c r="E29" s="7">
        <f>E30+E31+E32+E33</f>
        <v>34496272.480000004</v>
      </c>
    </row>
    <row r="30" spans="1:5" ht="58.5" customHeight="1" x14ac:dyDescent="0.3">
      <c r="A30" s="13" t="s">
        <v>55</v>
      </c>
      <c r="B30" s="4" t="s">
        <v>51</v>
      </c>
      <c r="C30" s="7">
        <v>33793548.240000002</v>
      </c>
      <c r="D30" s="31">
        <f>E30-C30</f>
        <v>246743.19999999553</v>
      </c>
      <c r="E30" s="7">
        <v>34040291.439999998</v>
      </c>
    </row>
    <row r="31" spans="1:5" ht="34.5" customHeight="1" x14ac:dyDescent="0.3">
      <c r="A31" s="22" t="s">
        <v>56</v>
      </c>
      <c r="B31" s="4" t="s">
        <v>40</v>
      </c>
      <c r="C31" s="8">
        <v>79513.600000000006</v>
      </c>
      <c r="D31" s="39">
        <f>E31-C31</f>
        <v>104465.60000000001</v>
      </c>
      <c r="E31" s="7">
        <v>183979.2</v>
      </c>
    </row>
    <row r="32" spans="1:5" ht="34.5" customHeight="1" x14ac:dyDescent="0.3">
      <c r="A32" s="30" t="s">
        <v>57</v>
      </c>
      <c r="B32" s="4" t="s">
        <v>41</v>
      </c>
      <c r="C32" s="34">
        <v>122141.84</v>
      </c>
      <c r="D32" s="40">
        <f>E32-C32</f>
        <v>150000.00000000003</v>
      </c>
      <c r="E32" s="7">
        <v>272141.84000000003</v>
      </c>
    </row>
    <row r="33" spans="1:5" ht="34.5" customHeight="1" x14ac:dyDescent="0.3">
      <c r="A33" s="41" t="s">
        <v>32</v>
      </c>
      <c r="B33" s="4" t="s">
        <v>33</v>
      </c>
      <c r="C33" s="34">
        <v>-140</v>
      </c>
      <c r="D33" s="40"/>
      <c r="E33" s="31">
        <v>-140</v>
      </c>
    </row>
    <row r="34" spans="1:5" ht="38.450000000000003" customHeight="1" x14ac:dyDescent="0.25"/>
    <row r="35" spans="1:5" ht="37.5" customHeight="1" x14ac:dyDescent="0.25"/>
  </sheetData>
  <mergeCells count="2">
    <mergeCell ref="A3:E3"/>
    <mergeCell ref="C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58" firstPageNumber="1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2021-02-02T09:38:19Z</cp:lastPrinted>
  <dcterms:created xsi:type="dcterms:W3CDTF">2017-10-23T09:06:05Z</dcterms:created>
  <dcterms:modified xsi:type="dcterms:W3CDTF">2021-02-02T09:38:19Z</dcterms:modified>
</cp:coreProperties>
</file>