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0" windowWidth="15195" windowHeight="8955" activeTab="0"/>
  </bookViews>
  <sheets>
    <sheet name="анализ 1" sheetId="1" r:id="rId1"/>
    <sheet name="Лист1" sheetId="2" r:id="rId2"/>
    <sheet name="Отчет о совместимости" sheetId="3" r:id="rId3"/>
  </sheets>
  <definedNames>
    <definedName name="_xlnm.Print_Titles" localSheetId="0">'анализ 1'!$12:$14</definedName>
    <definedName name="_xlnm.Print_Area" localSheetId="0">'анализ 1'!$B$1:$I$220</definedName>
  </definedNames>
  <calcPr fullCalcOnLoad="1"/>
</workbook>
</file>

<file path=xl/sharedStrings.xml><?xml version="1.0" encoding="utf-8"?>
<sst xmlns="http://schemas.openxmlformats.org/spreadsheetml/2006/main" count="768" uniqueCount="220">
  <si>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</si>
  <si>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</si>
  <si>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</si>
  <si>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</si>
  <si>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</si>
  <si>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</si>
  <si>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</si>
  <si>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</si>
  <si>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</si>
  <si>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</si>
  <si>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</si>
  <si>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</si>
  <si>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</si>
  <si>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</si>
  <si>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</si>
  <si>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</si>
  <si>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</si>
  <si>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</si>
  <si>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</si>
  <si>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</si>
  <si>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</si>
  <si>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</si>
  <si>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</si>
  <si>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</si>
  <si>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</si>
  <si>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</si>
  <si>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</si>
  <si>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</si>
  <si>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</si>
  <si>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</si>
  <si>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</si>
  <si>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</si>
  <si>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</si>
  <si>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</si>
  <si>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</si>
  <si>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</si>
  <si>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</si>
  <si>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</si>
  <si>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</si>
  <si>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</si>
  <si>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</si>
  <si>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</si>
  <si>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</si>
  <si>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</si>
  <si>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</si>
  <si>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</si>
  <si>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</si>
  <si>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</si>
  <si>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</si>
  <si>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</si>
  <si>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</si>
  <si>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</si>
  <si>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</si>
  <si>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</si>
  <si>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</si>
  <si>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</si>
  <si>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</si>
  <si>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</si>
  <si>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</si>
  <si>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</si>
  <si>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</si>
  <si>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</si>
  <si>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</si>
  <si>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</si>
  <si>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</si>
  <si>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</si>
  <si>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</si>
  <si>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</si>
  <si>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</si>
  <si>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</si>
  <si>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</si>
  <si>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</si>
  <si>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</si>
  <si>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</si>
  <si>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</si>
  <si>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</si>
  <si>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</si>
  <si>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</si>
  <si>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</si>
  <si>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</si>
  <si>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</si>
  <si>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</si>
  <si>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</si>
  <si>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</si>
  <si>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</si>
  <si>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</si>
  <si>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</si>
  <si>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</si>
  <si>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</si>
  <si>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</si>
  <si>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Содержание муниципального жилищного фонда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</si>
  <si>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</si>
  <si>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</si>
  <si>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к Решению поселкового Собрания сельского поселения</t>
  </si>
  <si>
    <t>261</t>
  </si>
  <si>
    <t>Благоустройство дворовых территорий и территорий соответствующего функционального назначения</t>
  </si>
  <si>
    <t>Физическая культура</t>
  </si>
  <si>
    <t>1101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</si>
  <si>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</si>
  <si>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Ведомственная структура расходов бюджета сельского поселения «Поселок Детчино» на 2020 год</t>
  </si>
  <si>
    <t xml:space="preserve">        Мероприятия, направленные на энергосбережение и повышение энергоэффективности</t>
  </si>
  <si>
    <t>Отчет о совместимости для Приложение № 2 Распределение расходов на 2020г.xls</t>
  </si>
  <si>
    <t>Дата отчета: 31.10.2019 16:00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</si>
  <si>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</si>
  <si>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</si>
  <si>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</si>
  <si>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</si>
  <si>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</si>
  <si>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</si>
  <si>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Обеспечение проведения выборов и референдумов</t>
  </si>
  <si>
    <t>0107</t>
  </si>
  <si>
    <t xml:space="preserve">Реализация мероприятий по благоустройству сельских территориий 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</si>
  <si>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</si>
  <si>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</si>
  <si>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</si>
  <si>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</si>
  <si>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</si>
  <si>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</si>
  <si>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Обеспечение проведения выборов и референдумов на территории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</si>
  <si>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</si>
  <si>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</si>
  <si>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</si>
  <si>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Реализация мероприятий по вывозу ТКО сельских поселений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</si>
  <si>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</si>
  <si>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</si>
  <si>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90 0 00 00000</t>
  </si>
  <si>
    <t xml:space="preserve">        Содержание.капитальный ремонт и ремонт дорог муниципального значения</t>
  </si>
  <si>
    <t>Мероприятия по содержанию общего имущества не приватизированного жилого фонда в многоквартирных домах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</si>
  <si>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</si>
  <si>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</si>
  <si>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>05 0 00 00000</t>
  </si>
  <si>
    <t xml:space="preserve">        Благоустройство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</si>
  <si>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</si>
  <si>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</si>
  <si>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81 0 00 00000</t>
  </si>
  <si>
    <t>81 0 00 00400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</si>
  <si>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</si>
  <si>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</si>
  <si>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</si>
  <si>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</si>
  <si>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</si>
  <si>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</si>
  <si>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</si>
  <si>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99 9 00 00000</t>
  </si>
  <si>
    <t>99 9 00 51180</t>
  </si>
  <si>
    <t>90 0 00 01000</t>
  </si>
  <si>
    <t>04 0 00 00000</t>
  </si>
  <si>
    <t>04 1 01 04090</t>
  </si>
  <si>
    <t>90 0 02 04090</t>
  </si>
  <si>
    <t>30 0 00 00030</t>
  </si>
  <si>
    <t>06 0 02 11110</t>
  </si>
  <si>
    <t>05 0 01 00525</t>
  </si>
  <si>
    <t>05 0 01 00125</t>
  </si>
  <si>
    <t>08 1 00 00000</t>
  </si>
  <si>
    <t>08 1 01 00260</t>
  </si>
  <si>
    <t>08 3 01 00027</t>
  </si>
  <si>
    <t>08 1 А1 55192</t>
  </si>
  <si>
    <t>08 2 01 00029</t>
  </si>
  <si>
    <t>02 0 01 00028</t>
  </si>
  <si>
    <t xml:space="preserve">            Центральный аппарат</t>
  </si>
  <si>
    <t xml:space="preserve">Выполнение других обязательств государства </t>
  </si>
  <si>
    <t xml:space="preserve">          Основное мероприятие "Стимулирование глав администраций сельских поселений"</t>
  </si>
  <si>
    <t>90 0 01 00000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</si>
  <si>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</si>
  <si>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</si>
  <si>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 xml:space="preserve">            Поддержка дорожного хозяйства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</si>
  <si>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</si>
  <si>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</si>
  <si>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</si>
  <si>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09 0 01 00030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</si>
  <si>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</si>
  <si>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</si>
  <si>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</si>
  <si>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</si>
  <si>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</si>
  <si>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</si>
  <si>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</si>
  <si>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</si>
  <si>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 xml:space="preserve">05 0 01 00000 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</si>
  <si>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</si>
  <si>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90 0 00 18004</t>
  </si>
  <si>
    <t>90 0 00 00790</t>
  </si>
  <si>
    <t>05 0 01 02100</t>
  </si>
  <si>
    <t>05 0 01 02130</t>
  </si>
  <si>
    <t>06 0 F2 55550</t>
  </si>
  <si>
    <t>05 0 01 L5760</t>
  </si>
  <si>
    <t>20 0 01 01204</t>
  </si>
  <si>
    <t xml:space="preserve">"Поселок Детчино" «О внесении изменений в решение поселкового Собрания № 82 от 20.12.2019г. «О бюджете сельского поселения «Поселок Детчино» на 2020 год и плановый период 2021-2022 гг »                                                                </t>
  </si>
  <si>
    <t xml:space="preserve"> Утверждено на 2020 год</t>
  </si>
  <si>
    <t xml:space="preserve"> Поправки +,-</t>
  </si>
  <si>
    <t>С учетом изменений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</si>
  <si>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</si>
  <si>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</si>
  <si>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</si>
  <si>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Обеспечение финансовой устойчивости муниципальных образований Калужской области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</si>
  <si>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</si>
  <si>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</si>
  <si>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1006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</si>
  <si>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</si>
  <si>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</si>
  <si>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</si>
  <si>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</si>
  <si>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</si>
  <si>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90 0 04 01500</t>
  </si>
  <si>
    <t>06 0 F2 S5550</t>
  </si>
  <si>
    <t>05 0 01 S0250</t>
  </si>
  <si>
    <t>90 0 04 S0240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</si>
  <si>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</si>
  <si>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</si>
  <si>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Специальные расходы</t>
  </si>
  <si>
    <t>Иные выплаты текущего характера организациям</t>
  </si>
  <si>
    <t>880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</si>
  <si>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</si>
  <si>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Дошкольное образование</t>
  </si>
  <si>
    <t>0701</t>
  </si>
  <si>
    <t>000</t>
  </si>
  <si>
    <t>9000001520</t>
  </si>
  <si>
    <t xml:space="preserve">05 0 00 00000 </t>
  </si>
  <si>
    <t>Приложение №3</t>
  </si>
  <si>
    <t>от "  25 "    декабря            2020 года 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</si>
</sst>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38" fillId="0" borderId="1" xfId="66" applyNumberFormat="1" applyFont="1" applyAlignment="1" applyProtection="1">
      <alignment vertical="top" wrapText="1"/>
      <protection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5" xfId="0" applyNumberFormat="1" applyFont="1" applyFill="1" applyBorder="1" applyAlignment="1">
      <alignment horizontal="left" vertical="center"/>
    </xf>
    <xf numFmtId="4" fontId="1" fillId="35" borderId="15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5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49" fontId="1" fillId="35" borderId="30" xfId="0" applyNumberFormat="1" applyFont="1" applyFill="1" applyBorder="1" applyAlignment="1">
      <alignment horizontal="left" vertical="center"/>
    </xf>
    <xf numFmtId="1" fontId="38" fillId="0" borderId="31" xfId="43" applyNumberFormat="1" applyFont="1" applyBorder="1" applyAlignment="1" applyProtection="1">
      <alignment horizontal="left" vertical="top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8" fillId="36" borderId="15" xfId="0" applyFont="1" applyFill="1" applyBorder="1" applyAlignment="1">
      <alignment horizontal="left" wrapText="1"/>
    </xf>
    <xf numFmtId="0" fontId="38" fillId="0" borderId="1" xfId="66" applyNumberFormat="1" applyFont="1" applyProtection="1">
      <alignment vertical="top" wrapText="1"/>
      <protection/>
    </xf>
    <xf numFmtId="49" fontId="2" fillId="0" borderId="20" xfId="0" applyNumberFormat="1" applyFont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3" fontId="2" fillId="0" borderId="33" xfId="0" applyNumberFormat="1" applyFont="1" applyBorder="1" applyAlignment="1">
      <alignment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6" applyNumberFormat="1" applyFont="1" applyAlignment="1" applyProtection="1">
      <alignment horizontal="righ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2" fillId="0" borderId="3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5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4" fontId="2" fillId="35" borderId="19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left" vertical="center"/>
    </xf>
    <xf numFmtId="3" fontId="2" fillId="0" borderId="38" xfId="0" applyNumberFormat="1" applyFont="1" applyBorder="1" applyAlignment="1">
      <alignment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8" fillId="0" borderId="1" xfId="50" applyNumberFormat="1" applyProtection="1">
      <alignment horizontal="left" vertical="top" wrapText="1"/>
      <protection/>
    </xf>
    <xf numFmtId="0" fontId="1" fillId="0" borderId="18" xfId="0" applyFont="1" applyBorder="1" applyAlignment="1">
      <alignment horizontal="left" vertical="top" wrapText="1"/>
    </xf>
    <xf numFmtId="49" fontId="1" fillId="35" borderId="35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Fill="1" applyBorder="1" applyAlignment="1">
      <alignment horizontal="right" vertical="center"/>
    </xf>
    <xf numFmtId="0" fontId="41" fillId="0" borderId="1" xfId="50" applyNumberFormat="1" applyFont="1" applyFill="1" applyProtection="1">
      <alignment horizontal="left" vertical="top" wrapText="1"/>
      <protection/>
    </xf>
    <xf numFmtId="2" fontId="2" fillId="0" borderId="18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/>
    </xf>
    <xf numFmtId="0" fontId="38" fillId="0" borderId="1" xfId="55" applyNumberFormat="1" applyFont="1" applyAlignment="1" applyProtection="1">
      <alignment vertical="top" wrapText="1"/>
      <protection/>
    </xf>
    <xf numFmtId="4" fontId="38" fillId="0" borderId="2" xfId="45" applyNumberFormat="1" applyFont="1" applyFill="1" applyAlignment="1" applyProtection="1">
      <alignment horizontal="right" vertical="top" shrinkToFit="1"/>
      <protection/>
    </xf>
    <xf numFmtId="2" fontId="60" fillId="0" borderId="18" xfId="0" applyNumberFormat="1" applyFont="1" applyBorder="1" applyAlignment="1">
      <alignment/>
    </xf>
    <xf numFmtId="4" fontId="1" fillId="35" borderId="38" xfId="0" applyNumberFormat="1" applyFont="1" applyFill="1" applyBorder="1" applyAlignment="1">
      <alignment horizontal="right" vertical="center"/>
    </xf>
    <xf numFmtId="4" fontId="1" fillId="35" borderId="35" xfId="0" applyNumberFormat="1" applyFont="1" applyFill="1" applyBorder="1" applyAlignment="1">
      <alignment horizontal="right" vertical="center"/>
    </xf>
    <xf numFmtId="4" fontId="1" fillId="35" borderId="24" xfId="0" applyNumberFormat="1" applyFont="1" applyFill="1" applyBorder="1" applyAlignment="1">
      <alignment horizontal="right" vertical="center"/>
    </xf>
    <xf numFmtId="4" fontId="1" fillId="35" borderId="18" xfId="0" applyNumberFormat="1" applyFont="1" applyFill="1" applyBorder="1" applyAlignment="1">
      <alignment horizontal="right" vertical="center"/>
    </xf>
    <xf numFmtId="4" fontId="38" fillId="0" borderId="18" xfId="45" applyNumberFormat="1" applyFont="1" applyFill="1" applyBorder="1" applyAlignment="1" applyProtection="1">
      <alignment horizontal="right" vertical="center" shrinkToFit="1"/>
      <protection/>
    </xf>
    <xf numFmtId="0" fontId="41" fillId="0" borderId="40" xfId="55" applyNumberFormat="1" applyBorder="1" applyAlignment="1" applyProtection="1">
      <alignment vertical="top" wrapText="1"/>
      <protection/>
    </xf>
    <xf numFmtId="0" fontId="38" fillId="0" borderId="40" xfId="55" applyNumberFormat="1" applyFont="1" applyBorder="1" applyAlignment="1" applyProtection="1">
      <alignment vertical="top" wrapText="1"/>
      <protection/>
    </xf>
    <xf numFmtId="0" fontId="1" fillId="0" borderId="4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9" fontId="2" fillId="0" borderId="19" xfId="0" applyNumberFormat="1" applyFont="1" applyBorder="1" applyAlignment="1">
      <alignment horizontal="right" vertical="center"/>
    </xf>
    <xf numFmtId="49" fontId="1" fillId="35" borderId="21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1" fillId="35" borderId="23" xfId="0" applyNumberFormat="1" applyFont="1" applyFill="1" applyBorder="1" applyAlignment="1">
      <alignment horizontal="left" vertical="center"/>
    </xf>
    <xf numFmtId="49" fontId="1" fillId="35" borderId="24" xfId="0" applyNumberFormat="1" applyFont="1" applyFill="1" applyBorder="1" applyAlignment="1">
      <alignment horizontal="left" vertical="center"/>
    </xf>
    <xf numFmtId="1" fontId="38" fillId="0" borderId="18" xfId="42" applyNumberFormat="1" applyBorder="1" applyAlignment="1" applyProtection="1">
      <alignment horizontal="center" vertical="top" shrinkToFit="1"/>
      <protection/>
    </xf>
    <xf numFmtId="1" fontId="41" fillId="0" borderId="18" xfId="42" applyNumberFormat="1" applyFont="1" applyBorder="1" applyAlignment="1" applyProtection="1">
      <alignment horizontal="right" vertical="top" shrinkToFit="1"/>
      <protection/>
    </xf>
    <xf numFmtId="1" fontId="41" fillId="0" borderId="18" xfId="42" applyNumberFormat="1" applyFont="1" applyBorder="1" applyAlignment="1" applyProtection="1">
      <alignment horizontal="left" vertical="top" shrinkToFit="1"/>
      <protection/>
    </xf>
    <xf numFmtId="1" fontId="38" fillId="0" borderId="18" xfId="42" applyNumberFormat="1" applyFont="1" applyBorder="1" applyAlignment="1" applyProtection="1">
      <alignment horizontal="left" vertical="top" shrinkToFit="1"/>
      <protection/>
    </xf>
    <xf numFmtId="4" fontId="2" fillId="35" borderId="3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49" fontId="41" fillId="0" borderId="1" xfId="56" applyNumberFormat="1" applyFont="1" applyAlignment="1" applyProtection="1">
      <alignment horizontal="left" vertical="top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2"/>
  <sheetViews>
    <sheetView tabSelected="1" view="pageBreakPreview" zoomScaleNormal="75" zoomScaleSheetLayoutView="100" zoomScalePageLayoutView="0" workbookViewId="0" topLeftCell="B188">
      <selection activeCell="B18" sqref="B18"/>
    </sheetView>
  </sheetViews>
  <sheetFormatPr defaultColWidth="9.00390625" defaultRowHeight="12.75"/>
  <cols>
    <col min="1" max="1" width="4.25390625" style="1" hidden="1" customWidth="1"/>
    <col min="2" max="2" width="68.87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8" width="13.375" style="4" customWidth="1"/>
    <col min="9" max="9" width="12.00390625" style="1" customWidth="1"/>
    <col min="10" max="16384" width="9.125" style="1" customWidth="1"/>
  </cols>
  <sheetData>
    <row r="1" spans="4:8" ht="12.75">
      <c r="D1" s="22" t="s">
        <v>218</v>
      </c>
      <c r="E1" s="22"/>
      <c r="G1" s="22"/>
      <c r="H1" s="22"/>
    </row>
    <row r="2" spans="4:8" ht="12.75">
      <c r="D2" s="22" t="s">
        <v>93</v>
      </c>
      <c r="E2" s="22"/>
      <c r="G2" s="22"/>
      <c r="H2" s="22"/>
    </row>
    <row r="3" spans="4:8" ht="6" customHeight="1" hidden="1">
      <c r="D3" s="186" t="s">
        <v>187</v>
      </c>
      <c r="E3" s="187"/>
      <c r="F3" s="187"/>
      <c r="G3" s="187"/>
      <c r="H3" s="143"/>
    </row>
    <row r="4" spans="4:8" ht="6.75" customHeight="1">
      <c r="D4" s="187"/>
      <c r="E4" s="187"/>
      <c r="F4" s="187"/>
      <c r="G4" s="187"/>
      <c r="H4" s="143"/>
    </row>
    <row r="5" spans="4:8" ht="9" customHeight="1">
      <c r="D5" s="187"/>
      <c r="E5" s="187"/>
      <c r="F5" s="187"/>
      <c r="G5" s="187"/>
      <c r="H5" s="143"/>
    </row>
    <row r="6" spans="2:8" ht="50.25" customHeight="1">
      <c r="B6" s="145"/>
      <c r="D6" s="187"/>
      <c r="E6" s="187"/>
      <c r="F6" s="187"/>
      <c r="G6" s="187"/>
      <c r="H6" s="143"/>
    </row>
    <row r="7" spans="4:8" ht="12.75">
      <c r="D7" s="186" t="s">
        <v>219</v>
      </c>
      <c r="E7" s="186"/>
      <c r="F7" s="186"/>
      <c r="G7" s="186"/>
      <c r="H7" s="142"/>
    </row>
    <row r="8" spans="2:8" ht="23.25" customHeight="1">
      <c r="B8" s="196" t="s">
        <v>99</v>
      </c>
      <c r="C8" s="196"/>
      <c r="D8" s="196"/>
      <c r="E8" s="196"/>
      <c r="F8" s="196"/>
      <c r="G8" s="196"/>
      <c r="H8" s="144"/>
    </row>
    <row r="9" spans="2:8" ht="0.75" customHeight="1">
      <c r="B9" s="196"/>
      <c r="C9" s="196"/>
      <c r="D9" s="196"/>
      <c r="E9" s="196"/>
      <c r="F9" s="196"/>
      <c r="G9" s="196"/>
      <c r="H9" s="144"/>
    </row>
    <row r="10" spans="2:8" ht="11.25" customHeight="1" hidden="1">
      <c r="B10" s="196"/>
      <c r="C10" s="196"/>
      <c r="D10" s="196"/>
      <c r="E10" s="196"/>
      <c r="F10" s="196"/>
      <c r="G10" s="196"/>
      <c r="H10" s="144"/>
    </row>
    <row r="11" ht="13.5" thickBot="1">
      <c r="G11" s="4" t="s">
        <v>14</v>
      </c>
    </row>
    <row r="12" spans="2:9" ht="24.75" customHeight="1" thickBot="1">
      <c r="B12" s="188" t="s">
        <v>3</v>
      </c>
      <c r="C12" s="197" t="s">
        <v>92</v>
      </c>
      <c r="D12" s="190" t="s">
        <v>15</v>
      </c>
      <c r="E12" s="190" t="s">
        <v>16</v>
      </c>
      <c r="F12" s="193" t="s">
        <v>17</v>
      </c>
      <c r="G12" s="183" t="s">
        <v>188</v>
      </c>
      <c r="H12" s="183" t="s">
        <v>189</v>
      </c>
      <c r="I12" s="183" t="s">
        <v>190</v>
      </c>
    </row>
    <row r="13" spans="2:9" ht="18.75" customHeight="1" thickBot="1">
      <c r="B13" s="188"/>
      <c r="C13" s="198"/>
      <c r="D13" s="191"/>
      <c r="E13" s="191"/>
      <c r="F13" s="194"/>
      <c r="G13" s="184"/>
      <c r="H13" s="184"/>
      <c r="I13" s="184"/>
    </row>
    <row r="14" spans="2:9" ht="0.75" customHeight="1" hidden="1" thickBot="1">
      <c r="B14" s="189"/>
      <c r="C14" s="199"/>
      <c r="D14" s="192"/>
      <c r="E14" s="192"/>
      <c r="F14" s="195"/>
      <c r="G14" s="185"/>
      <c r="H14" s="185"/>
      <c r="I14" s="185"/>
    </row>
    <row r="15" spans="2:9" s="3" customFormat="1" ht="13.5" thickBot="1">
      <c r="B15" s="9" t="s">
        <v>2</v>
      </c>
      <c r="C15" s="85"/>
      <c r="D15" s="15"/>
      <c r="E15" s="21"/>
      <c r="F15" s="80"/>
      <c r="G15" s="82">
        <v>60874770.66</v>
      </c>
      <c r="H15" s="82">
        <f>H16</f>
        <v>351208.7999999992</v>
      </c>
      <c r="I15" s="82">
        <f>I16</f>
        <v>61225979.45999999</v>
      </c>
    </row>
    <row r="16" spans="2:9" s="3" customFormat="1" ht="12.75">
      <c r="B16" s="10" t="s">
        <v>41</v>
      </c>
      <c r="C16" s="77"/>
      <c r="D16" s="16"/>
      <c r="E16" s="16"/>
      <c r="F16" s="16"/>
      <c r="G16" s="81">
        <v>60874770.66</v>
      </c>
      <c r="H16" s="81">
        <f>H17+H72+H80+H91+H110+H177+H181+H202+H212</f>
        <v>351208.7999999992</v>
      </c>
      <c r="I16" s="81">
        <f>I17+I72+I80+I91+I110+I177+I181+I202+I212</f>
        <v>61225979.45999999</v>
      </c>
    </row>
    <row r="17" spans="2:9" s="3" customFormat="1" ht="12.75">
      <c r="B17" s="11" t="s">
        <v>4</v>
      </c>
      <c r="C17" s="78">
        <v>261</v>
      </c>
      <c r="D17" s="17" t="s">
        <v>18</v>
      </c>
      <c r="E17" s="17"/>
      <c r="F17" s="17"/>
      <c r="G17" s="5">
        <v>13344460.049999999</v>
      </c>
      <c r="H17" s="5">
        <f>H18+H29+H43+H50+H55</f>
        <v>-639655.2199999997</v>
      </c>
      <c r="I17" s="5">
        <f>I18+I29+I43+I50+I55</f>
        <v>12704804.829999998</v>
      </c>
    </row>
    <row r="18" spans="2:9" s="2" customFormat="1" ht="42" customHeight="1">
      <c r="B18" s="12" t="s">
        <v>5</v>
      </c>
      <c r="C18" s="78">
        <v>261</v>
      </c>
      <c r="D18" s="18" t="s">
        <v>19</v>
      </c>
      <c r="E18" s="18"/>
      <c r="F18" s="18"/>
      <c r="G18" s="6">
        <v>74257.7</v>
      </c>
      <c r="H18" s="6"/>
      <c r="I18" s="6">
        <f>I19+I26</f>
        <v>74257.7</v>
      </c>
    </row>
    <row r="19" spans="2:9" s="2" customFormat="1" ht="13.5" customHeight="1">
      <c r="B19" s="13" t="s">
        <v>42</v>
      </c>
      <c r="C19" s="78">
        <v>261</v>
      </c>
      <c r="D19" s="19" t="s">
        <v>20</v>
      </c>
      <c r="E19" s="19" t="s">
        <v>134</v>
      </c>
      <c r="F19" s="19"/>
      <c r="G19" s="7">
        <v>5877.7</v>
      </c>
      <c r="H19" s="7"/>
      <c r="I19" s="7">
        <f>G19+H19</f>
        <v>5877.7</v>
      </c>
    </row>
    <row r="20" spans="2:9" s="2" customFormat="1" ht="13.5" customHeight="1">
      <c r="B20" s="117" t="s">
        <v>159</v>
      </c>
      <c r="C20" s="118" t="s">
        <v>94</v>
      </c>
      <c r="D20" s="118" t="s">
        <v>20</v>
      </c>
      <c r="E20" s="119" t="s">
        <v>135</v>
      </c>
      <c r="F20" s="19"/>
      <c r="G20" s="7">
        <v>5200</v>
      </c>
      <c r="H20" s="7"/>
      <c r="I20" s="7">
        <f>I21</f>
        <v>5200</v>
      </c>
    </row>
    <row r="21" spans="2:9" ht="12.75">
      <c r="B21" s="13" t="s">
        <v>49</v>
      </c>
      <c r="C21" s="78">
        <v>261</v>
      </c>
      <c r="D21" s="19" t="s">
        <v>20</v>
      </c>
      <c r="E21" s="19" t="s">
        <v>135</v>
      </c>
      <c r="F21" s="19" t="s">
        <v>45</v>
      </c>
      <c r="G21" s="7">
        <v>5200</v>
      </c>
      <c r="H21" s="7"/>
      <c r="I21" s="7">
        <f>I22</f>
        <v>5200</v>
      </c>
    </row>
    <row r="22" spans="2:9" ht="25.5">
      <c r="B22" s="13" t="s">
        <v>50</v>
      </c>
      <c r="C22" s="78">
        <v>261</v>
      </c>
      <c r="D22" s="19" t="s">
        <v>20</v>
      </c>
      <c r="E22" s="19" t="s">
        <v>135</v>
      </c>
      <c r="F22" s="19" t="s">
        <v>46</v>
      </c>
      <c r="G22" s="7">
        <v>5200</v>
      </c>
      <c r="H22" s="7"/>
      <c r="I22" s="7">
        <v>5200</v>
      </c>
    </row>
    <row r="23" spans="2:9" ht="12.75">
      <c r="B23" s="146" t="s">
        <v>51</v>
      </c>
      <c r="C23" s="78">
        <v>261</v>
      </c>
      <c r="D23" s="19" t="s">
        <v>20</v>
      </c>
      <c r="E23" s="19" t="s">
        <v>135</v>
      </c>
      <c r="F23" s="30" t="s">
        <v>52</v>
      </c>
      <c r="G23" s="7">
        <v>677.7</v>
      </c>
      <c r="H23" s="7"/>
      <c r="I23" s="7">
        <f>I24</f>
        <v>677.7</v>
      </c>
    </row>
    <row r="24" spans="2:9" ht="12.75">
      <c r="B24" s="146" t="s">
        <v>191</v>
      </c>
      <c r="C24" s="78">
        <v>261</v>
      </c>
      <c r="D24" s="19" t="s">
        <v>20</v>
      </c>
      <c r="E24" s="19" t="s">
        <v>135</v>
      </c>
      <c r="F24" s="30" t="s">
        <v>192</v>
      </c>
      <c r="G24" s="7">
        <v>677.7</v>
      </c>
      <c r="H24" s="7"/>
      <c r="I24" s="7">
        <f>G24+H24</f>
        <v>677.7</v>
      </c>
    </row>
    <row r="25" spans="2:9" ht="12.75">
      <c r="B25" s="13" t="s">
        <v>72</v>
      </c>
      <c r="C25" s="78">
        <v>261</v>
      </c>
      <c r="D25" s="19" t="s">
        <v>20</v>
      </c>
      <c r="E25" s="19" t="s">
        <v>125</v>
      </c>
      <c r="F25" s="19"/>
      <c r="G25" s="7"/>
      <c r="H25" s="7"/>
      <c r="I25" s="7"/>
    </row>
    <row r="26" spans="2:9" ht="24" customHeight="1">
      <c r="B26" s="13" t="s">
        <v>84</v>
      </c>
      <c r="C26" s="78">
        <v>261</v>
      </c>
      <c r="D26" s="19" t="s">
        <v>20</v>
      </c>
      <c r="E26" s="19" t="s">
        <v>180</v>
      </c>
      <c r="F26" s="19"/>
      <c r="G26" s="7">
        <v>68380</v>
      </c>
      <c r="H26" s="7"/>
      <c r="I26" s="7">
        <f>I28</f>
        <v>68380</v>
      </c>
    </row>
    <row r="27" spans="2:9" ht="14.25" customHeight="1">
      <c r="B27" s="106" t="s">
        <v>55</v>
      </c>
      <c r="C27" s="78">
        <v>261</v>
      </c>
      <c r="D27" s="19" t="s">
        <v>20</v>
      </c>
      <c r="E27" s="19" t="s">
        <v>180</v>
      </c>
      <c r="F27" s="19" t="s">
        <v>22</v>
      </c>
      <c r="G27" s="7">
        <v>68380</v>
      </c>
      <c r="H27" s="7"/>
      <c r="I27" s="7">
        <f>I28</f>
        <v>68380</v>
      </c>
    </row>
    <row r="28" spans="2:9" ht="12.75">
      <c r="B28" s="13" t="s">
        <v>38</v>
      </c>
      <c r="C28" s="78">
        <v>261</v>
      </c>
      <c r="D28" s="19" t="s">
        <v>20</v>
      </c>
      <c r="E28" s="19" t="s">
        <v>180</v>
      </c>
      <c r="F28" s="19" t="s">
        <v>40</v>
      </c>
      <c r="G28" s="7">
        <v>68380</v>
      </c>
      <c r="H28" s="7"/>
      <c r="I28" s="7">
        <v>68380</v>
      </c>
    </row>
    <row r="29" spans="2:9" s="2" customFormat="1" ht="41.25" customHeight="1">
      <c r="B29" s="12" t="s">
        <v>7</v>
      </c>
      <c r="C29" s="78">
        <v>261</v>
      </c>
      <c r="D29" s="18" t="s">
        <v>21</v>
      </c>
      <c r="E29" s="18"/>
      <c r="F29" s="18"/>
      <c r="G29" s="6">
        <v>9426007.7</v>
      </c>
      <c r="H29" s="6"/>
      <c r="I29" s="6">
        <f>I30</f>
        <v>9426007.7</v>
      </c>
    </row>
    <row r="30" spans="2:9" ht="25.5">
      <c r="B30" s="13" t="s">
        <v>121</v>
      </c>
      <c r="C30" s="78">
        <v>261</v>
      </c>
      <c r="D30" s="19" t="s">
        <v>21</v>
      </c>
      <c r="E30" s="19" t="s">
        <v>136</v>
      </c>
      <c r="F30" s="19"/>
      <c r="G30" s="7">
        <v>9426007.7</v>
      </c>
      <c r="H30" s="7"/>
      <c r="I30" s="7">
        <f>I33+I40</f>
        <v>9426007.7</v>
      </c>
    </row>
    <row r="31" spans="2:9" ht="25.5" customHeight="1" hidden="1">
      <c r="B31" s="13" t="s">
        <v>10</v>
      </c>
      <c r="C31" s="78">
        <v>261</v>
      </c>
      <c r="D31" s="19" t="s">
        <v>21</v>
      </c>
      <c r="E31" s="19" t="s">
        <v>23</v>
      </c>
      <c r="F31" s="19"/>
      <c r="G31" s="7">
        <v>0</v>
      </c>
      <c r="H31" s="7"/>
      <c r="I31" s="7">
        <v>0</v>
      </c>
    </row>
    <row r="32" spans="2:9" ht="12.75" customHeight="1" hidden="1">
      <c r="B32" s="13" t="s">
        <v>6</v>
      </c>
      <c r="C32" s="78">
        <v>261</v>
      </c>
      <c r="D32" s="19" t="s">
        <v>21</v>
      </c>
      <c r="E32" s="19" t="s">
        <v>23</v>
      </c>
      <c r="F32" s="19" t="s">
        <v>22</v>
      </c>
      <c r="G32" s="7"/>
      <c r="H32" s="7"/>
      <c r="I32" s="7"/>
    </row>
    <row r="33" spans="2:9" ht="12.75">
      <c r="B33" s="13" t="s">
        <v>9</v>
      </c>
      <c r="C33" s="78">
        <v>261</v>
      </c>
      <c r="D33" s="19" t="s">
        <v>21</v>
      </c>
      <c r="E33" s="19" t="s">
        <v>137</v>
      </c>
      <c r="F33" s="19"/>
      <c r="G33" s="7">
        <v>8552258.7</v>
      </c>
      <c r="H33" s="7">
        <f>H34</f>
        <v>-260400</v>
      </c>
      <c r="I33" s="7">
        <f>I34+I36+I38</f>
        <v>8291858.7</v>
      </c>
    </row>
    <row r="34" spans="2:9" ht="39" customHeight="1">
      <c r="B34" s="13" t="s">
        <v>47</v>
      </c>
      <c r="C34" s="78">
        <v>261</v>
      </c>
      <c r="D34" s="19" t="s">
        <v>21</v>
      </c>
      <c r="E34" s="19" t="s">
        <v>137</v>
      </c>
      <c r="F34" s="19" t="s">
        <v>43</v>
      </c>
      <c r="G34" s="7">
        <v>6417297</v>
      </c>
      <c r="H34" s="7">
        <f>H35</f>
        <v>-260400</v>
      </c>
      <c r="I34" s="7">
        <f>I35</f>
        <v>6156897</v>
      </c>
    </row>
    <row r="35" spans="2:9" ht="12.75">
      <c r="B35" s="13" t="s">
        <v>48</v>
      </c>
      <c r="C35" s="78">
        <v>261</v>
      </c>
      <c r="D35" s="19" t="s">
        <v>21</v>
      </c>
      <c r="E35" s="19" t="s">
        <v>137</v>
      </c>
      <c r="F35" s="19" t="s">
        <v>44</v>
      </c>
      <c r="G35" s="7">
        <v>6417297</v>
      </c>
      <c r="H35" s="7">
        <f>I35-G35</f>
        <v>-260400</v>
      </c>
      <c r="I35" s="7">
        <v>6156897</v>
      </c>
    </row>
    <row r="36" spans="2:9" ht="13.5" customHeight="1">
      <c r="B36" s="13" t="s">
        <v>49</v>
      </c>
      <c r="C36" s="78">
        <v>261</v>
      </c>
      <c r="D36" s="19" t="s">
        <v>21</v>
      </c>
      <c r="E36" s="19" t="s">
        <v>137</v>
      </c>
      <c r="F36" s="19" t="s">
        <v>45</v>
      </c>
      <c r="G36" s="27">
        <v>2104961.7</v>
      </c>
      <c r="H36" s="27"/>
      <c r="I36" s="27">
        <f>I37</f>
        <v>2104961.7</v>
      </c>
    </row>
    <row r="37" spans="2:9" ht="25.5">
      <c r="B37" s="13" t="s">
        <v>50</v>
      </c>
      <c r="C37" s="78">
        <v>261</v>
      </c>
      <c r="D37" s="19" t="s">
        <v>21</v>
      </c>
      <c r="E37" s="19" t="s">
        <v>137</v>
      </c>
      <c r="F37" s="30" t="s">
        <v>46</v>
      </c>
      <c r="G37" s="7">
        <v>2104961.7</v>
      </c>
      <c r="H37" s="7"/>
      <c r="I37" s="7">
        <v>2104961.7</v>
      </c>
    </row>
    <row r="38" spans="2:9" ht="12.75">
      <c r="B38" s="146" t="s">
        <v>51</v>
      </c>
      <c r="C38" s="78">
        <v>261</v>
      </c>
      <c r="D38" s="19" t="s">
        <v>21</v>
      </c>
      <c r="E38" s="19" t="s">
        <v>137</v>
      </c>
      <c r="F38" s="30" t="s">
        <v>52</v>
      </c>
      <c r="G38" s="7">
        <v>30000</v>
      </c>
      <c r="H38" s="7"/>
      <c r="I38" s="7">
        <f>I39</f>
        <v>30000</v>
      </c>
    </row>
    <row r="39" spans="2:9" ht="12.75">
      <c r="B39" s="146" t="s">
        <v>191</v>
      </c>
      <c r="C39" s="78">
        <v>261</v>
      </c>
      <c r="D39" s="19" t="s">
        <v>21</v>
      </c>
      <c r="E39" s="19" t="s">
        <v>137</v>
      </c>
      <c r="F39" s="30" t="s">
        <v>192</v>
      </c>
      <c r="G39" s="7">
        <v>30000</v>
      </c>
      <c r="H39" s="7"/>
      <c r="I39" s="7">
        <f>G39+H39</f>
        <v>30000</v>
      </c>
    </row>
    <row r="40" spans="2:9" ht="25.5">
      <c r="B40" s="13" t="s">
        <v>53</v>
      </c>
      <c r="C40" s="78">
        <v>261</v>
      </c>
      <c r="D40" s="19" t="s">
        <v>21</v>
      </c>
      <c r="E40" s="19" t="s">
        <v>138</v>
      </c>
      <c r="F40" s="19"/>
      <c r="G40" s="7">
        <v>873749</v>
      </c>
      <c r="H40" s="7">
        <f>H41</f>
        <v>260400</v>
      </c>
      <c r="I40" s="7">
        <f>I41</f>
        <v>1134149</v>
      </c>
    </row>
    <row r="41" spans="2:9" ht="38.25" customHeight="1">
      <c r="B41" s="13" t="s">
        <v>47</v>
      </c>
      <c r="C41" s="78">
        <v>261</v>
      </c>
      <c r="D41" s="19" t="s">
        <v>21</v>
      </c>
      <c r="E41" s="19" t="s">
        <v>138</v>
      </c>
      <c r="F41" s="19" t="s">
        <v>43</v>
      </c>
      <c r="G41" s="7">
        <v>873749</v>
      </c>
      <c r="H41" s="7">
        <f>H42</f>
        <v>260400</v>
      </c>
      <c r="I41" s="7">
        <f>I42</f>
        <v>1134149</v>
      </c>
    </row>
    <row r="42" spans="2:9" ht="12.75">
      <c r="B42" s="13" t="s">
        <v>48</v>
      </c>
      <c r="C42" s="78">
        <v>261</v>
      </c>
      <c r="D42" s="19" t="s">
        <v>21</v>
      </c>
      <c r="E42" s="19" t="s">
        <v>138</v>
      </c>
      <c r="F42" s="19" t="s">
        <v>44</v>
      </c>
      <c r="G42" s="7">
        <v>873749</v>
      </c>
      <c r="H42" s="7">
        <f>I42-G42</f>
        <v>260400</v>
      </c>
      <c r="I42" s="7">
        <v>1134149</v>
      </c>
    </row>
    <row r="43" spans="2:9" ht="12.75">
      <c r="B43" s="12" t="s">
        <v>109</v>
      </c>
      <c r="C43" s="78">
        <v>261</v>
      </c>
      <c r="D43" s="18" t="s">
        <v>110</v>
      </c>
      <c r="E43" s="19"/>
      <c r="F43" s="19"/>
      <c r="G43" s="6">
        <v>293000</v>
      </c>
      <c r="H43" s="6">
        <f>H44</f>
        <v>65000</v>
      </c>
      <c r="I43" s="6">
        <f>I44</f>
        <v>358000</v>
      </c>
    </row>
    <row r="44" spans="2:9" ht="12.75">
      <c r="B44" s="13" t="s">
        <v>72</v>
      </c>
      <c r="C44" s="78">
        <v>261</v>
      </c>
      <c r="D44" s="18" t="s">
        <v>110</v>
      </c>
      <c r="E44" s="19" t="s">
        <v>125</v>
      </c>
      <c r="F44" s="19"/>
      <c r="G44" s="7">
        <v>293000</v>
      </c>
      <c r="H44" s="7">
        <f>H45</f>
        <v>65000</v>
      </c>
      <c r="I44" s="7">
        <f>I45</f>
        <v>358000</v>
      </c>
    </row>
    <row r="45" spans="2:9" ht="25.5">
      <c r="B45" s="13" t="s">
        <v>118</v>
      </c>
      <c r="C45" s="78">
        <v>261</v>
      </c>
      <c r="D45" s="18" t="s">
        <v>110</v>
      </c>
      <c r="E45" s="19" t="s">
        <v>181</v>
      </c>
      <c r="F45" s="19"/>
      <c r="G45" s="7">
        <v>293000</v>
      </c>
      <c r="H45" s="7">
        <f>H46+H48</f>
        <v>65000</v>
      </c>
      <c r="I45" s="7">
        <f>I46+I48</f>
        <v>358000</v>
      </c>
    </row>
    <row r="46" spans="2:9" ht="12.75">
      <c r="B46" s="13" t="s">
        <v>49</v>
      </c>
      <c r="C46" s="78">
        <v>261</v>
      </c>
      <c r="D46" s="18" t="s">
        <v>110</v>
      </c>
      <c r="E46" s="19" t="s">
        <v>181</v>
      </c>
      <c r="F46" s="19" t="s">
        <v>45</v>
      </c>
      <c r="G46" s="7">
        <v>293000</v>
      </c>
      <c r="H46" s="7">
        <f>H47</f>
        <v>-228000</v>
      </c>
      <c r="I46" s="7">
        <f>I47</f>
        <v>65000</v>
      </c>
    </row>
    <row r="47" spans="2:9" ht="25.5">
      <c r="B47" s="13" t="s">
        <v>50</v>
      </c>
      <c r="C47" s="78">
        <v>261</v>
      </c>
      <c r="D47" s="18" t="s">
        <v>110</v>
      </c>
      <c r="E47" s="19" t="s">
        <v>181</v>
      </c>
      <c r="F47" s="19" t="s">
        <v>46</v>
      </c>
      <c r="G47" s="7">
        <v>293000</v>
      </c>
      <c r="H47" s="7">
        <f>I47-G47</f>
        <v>-228000</v>
      </c>
      <c r="I47" s="7">
        <v>65000</v>
      </c>
    </row>
    <row r="48" spans="2:9" ht="12.75">
      <c r="B48" s="158" t="s">
        <v>209</v>
      </c>
      <c r="C48" s="78">
        <v>261</v>
      </c>
      <c r="D48" s="18" t="s">
        <v>110</v>
      </c>
      <c r="E48" s="19" t="s">
        <v>181</v>
      </c>
      <c r="F48" s="19" t="s">
        <v>52</v>
      </c>
      <c r="G48" s="7">
        <v>0</v>
      </c>
      <c r="H48" s="7">
        <f>I48</f>
        <v>293000</v>
      </c>
      <c r="I48" s="7">
        <f>I49</f>
        <v>293000</v>
      </c>
    </row>
    <row r="49" spans="2:9" ht="12.75">
      <c r="B49" s="158" t="s">
        <v>210</v>
      </c>
      <c r="C49" s="78">
        <v>261</v>
      </c>
      <c r="D49" s="18" t="s">
        <v>110</v>
      </c>
      <c r="E49" s="19" t="s">
        <v>181</v>
      </c>
      <c r="F49" s="19" t="s">
        <v>211</v>
      </c>
      <c r="G49" s="7">
        <v>0</v>
      </c>
      <c r="H49" s="7">
        <f>I49</f>
        <v>293000</v>
      </c>
      <c r="I49" s="7">
        <v>293000</v>
      </c>
    </row>
    <row r="50" spans="2:9" ht="12.75">
      <c r="B50" s="12" t="s">
        <v>8</v>
      </c>
      <c r="C50" s="78">
        <v>261</v>
      </c>
      <c r="D50" s="18" t="s">
        <v>34</v>
      </c>
      <c r="E50" s="18"/>
      <c r="F50" s="18"/>
      <c r="G50" s="6">
        <v>48000</v>
      </c>
      <c r="H50" s="6">
        <f aca="true" t="shared" si="0" ref="H50:I53">H51</f>
        <v>12000</v>
      </c>
      <c r="I50" s="6">
        <f t="shared" si="0"/>
        <v>60000</v>
      </c>
    </row>
    <row r="51" spans="2:9" ht="12.75">
      <c r="B51" s="13" t="s">
        <v>68</v>
      </c>
      <c r="C51" s="78">
        <v>261</v>
      </c>
      <c r="D51" s="19" t="s">
        <v>34</v>
      </c>
      <c r="E51" s="19" t="s">
        <v>125</v>
      </c>
      <c r="F51" s="19"/>
      <c r="G51" s="6">
        <v>48000</v>
      </c>
      <c r="H51" s="6">
        <f t="shared" si="0"/>
        <v>12000</v>
      </c>
      <c r="I51" s="6">
        <f t="shared" si="0"/>
        <v>60000</v>
      </c>
    </row>
    <row r="52" spans="2:9" ht="12.75">
      <c r="B52" s="13" t="s">
        <v>69</v>
      </c>
      <c r="C52" s="78">
        <v>261</v>
      </c>
      <c r="D52" s="19" t="s">
        <v>34</v>
      </c>
      <c r="E52" s="19" t="s">
        <v>139</v>
      </c>
      <c r="F52" s="19"/>
      <c r="G52" s="6">
        <v>48000</v>
      </c>
      <c r="H52" s="6">
        <f t="shared" si="0"/>
        <v>12000</v>
      </c>
      <c r="I52" s="6">
        <f t="shared" si="0"/>
        <v>60000</v>
      </c>
    </row>
    <row r="53" spans="2:9" ht="12.75">
      <c r="B53" s="13" t="s">
        <v>51</v>
      </c>
      <c r="C53" s="78">
        <v>261</v>
      </c>
      <c r="D53" s="19" t="s">
        <v>34</v>
      </c>
      <c r="E53" s="19" t="s">
        <v>139</v>
      </c>
      <c r="F53" s="19" t="s">
        <v>52</v>
      </c>
      <c r="G53" s="7">
        <v>48000</v>
      </c>
      <c r="H53" s="7">
        <f t="shared" si="0"/>
        <v>12000</v>
      </c>
      <c r="I53" s="7">
        <f t="shared" si="0"/>
        <v>60000</v>
      </c>
    </row>
    <row r="54" spans="2:9" ht="12.75">
      <c r="B54" s="13" t="s">
        <v>56</v>
      </c>
      <c r="C54" s="78">
        <v>261</v>
      </c>
      <c r="D54" s="19" t="s">
        <v>34</v>
      </c>
      <c r="E54" s="19" t="s">
        <v>139</v>
      </c>
      <c r="F54" s="19" t="s">
        <v>57</v>
      </c>
      <c r="G54" s="7">
        <v>48000</v>
      </c>
      <c r="H54" s="7">
        <f>I54-G54</f>
        <v>12000</v>
      </c>
      <c r="I54" s="7">
        <v>60000</v>
      </c>
    </row>
    <row r="55" spans="2:9" ht="12.75">
      <c r="B55" s="12" t="s">
        <v>33</v>
      </c>
      <c r="C55" s="78">
        <v>261</v>
      </c>
      <c r="D55" s="18" t="s">
        <v>28</v>
      </c>
      <c r="E55" s="18"/>
      <c r="F55" s="18"/>
      <c r="G55" s="6">
        <v>3503194.65</v>
      </c>
      <c r="H55" s="6">
        <f>H56</f>
        <v>-716655.2199999997</v>
      </c>
      <c r="I55" s="6">
        <f>I56</f>
        <v>2786539.43</v>
      </c>
    </row>
    <row r="56" spans="2:9" ht="12.75">
      <c r="B56" s="13" t="s">
        <v>54</v>
      </c>
      <c r="C56" s="78">
        <v>261</v>
      </c>
      <c r="D56" s="19" t="s">
        <v>28</v>
      </c>
      <c r="E56" s="19" t="s">
        <v>125</v>
      </c>
      <c r="F56" s="19"/>
      <c r="G56" s="7">
        <v>3503194.65</v>
      </c>
      <c r="H56" s="7">
        <f>H57+H60+H65</f>
        <v>-716655.2199999997</v>
      </c>
      <c r="I56" s="7">
        <f>I57+I60+I65+I69</f>
        <v>2786539.43</v>
      </c>
    </row>
    <row r="57" spans="2:9" ht="25.5">
      <c r="B57" s="13" t="s">
        <v>70</v>
      </c>
      <c r="C57" s="78">
        <v>261</v>
      </c>
      <c r="D57" s="19" t="s">
        <v>28</v>
      </c>
      <c r="E57" s="19" t="s">
        <v>142</v>
      </c>
      <c r="F57" s="19"/>
      <c r="G57" s="7">
        <v>283752</v>
      </c>
      <c r="H57" s="7">
        <f>H58</f>
        <v>-101152</v>
      </c>
      <c r="I57" s="7">
        <f>I59</f>
        <v>182600</v>
      </c>
    </row>
    <row r="58" spans="2:9" ht="12.75">
      <c r="B58" s="13" t="s">
        <v>49</v>
      </c>
      <c r="C58" s="78">
        <v>261</v>
      </c>
      <c r="D58" s="19" t="s">
        <v>28</v>
      </c>
      <c r="E58" s="19" t="s">
        <v>142</v>
      </c>
      <c r="F58" s="19" t="s">
        <v>45</v>
      </c>
      <c r="G58" s="7">
        <v>283752</v>
      </c>
      <c r="H58" s="7">
        <f>H59</f>
        <v>-101152</v>
      </c>
      <c r="I58" s="7">
        <f>I59</f>
        <v>182600</v>
      </c>
    </row>
    <row r="59" spans="2:9" ht="25.5">
      <c r="B59" s="13" t="s">
        <v>91</v>
      </c>
      <c r="C59" s="78">
        <v>261</v>
      </c>
      <c r="D59" s="19" t="s">
        <v>28</v>
      </c>
      <c r="E59" s="19" t="s">
        <v>142</v>
      </c>
      <c r="F59" s="19" t="s">
        <v>46</v>
      </c>
      <c r="G59" s="7">
        <v>283752</v>
      </c>
      <c r="H59" s="7">
        <f>I59-G59</f>
        <v>-101152</v>
      </c>
      <c r="I59" s="7">
        <v>182600</v>
      </c>
    </row>
    <row r="60" spans="2:9" ht="12.75">
      <c r="B60" s="13" t="s">
        <v>160</v>
      </c>
      <c r="C60" s="78">
        <v>261</v>
      </c>
      <c r="D60" s="19" t="s">
        <v>28</v>
      </c>
      <c r="E60" s="19" t="s">
        <v>141</v>
      </c>
      <c r="F60" s="19"/>
      <c r="G60" s="7">
        <v>2778826.65</v>
      </c>
      <c r="H60" s="7">
        <f>H61+H63</f>
        <v>-604957.2199999997</v>
      </c>
      <c r="I60" s="7">
        <f>I61+I63</f>
        <v>2173869.43</v>
      </c>
    </row>
    <row r="61" spans="2:9" ht="12.75">
      <c r="B61" s="13" t="s">
        <v>49</v>
      </c>
      <c r="C61" s="78">
        <v>261</v>
      </c>
      <c r="D61" s="19" t="s">
        <v>28</v>
      </c>
      <c r="E61" s="19" t="s">
        <v>141</v>
      </c>
      <c r="F61" s="19" t="s">
        <v>45</v>
      </c>
      <c r="G61" s="7">
        <v>2778826.65</v>
      </c>
      <c r="H61" s="7">
        <f>H62</f>
        <v>-621037.2199999997</v>
      </c>
      <c r="I61" s="7">
        <f>I62</f>
        <v>2157789.43</v>
      </c>
    </row>
    <row r="62" spans="2:9" ht="25.5">
      <c r="B62" s="13" t="s">
        <v>50</v>
      </c>
      <c r="C62" s="78">
        <v>261</v>
      </c>
      <c r="D62" s="19" t="s">
        <v>28</v>
      </c>
      <c r="E62" s="19" t="s">
        <v>141</v>
      </c>
      <c r="F62" s="19" t="s">
        <v>46</v>
      </c>
      <c r="G62" s="7">
        <v>2778826.65</v>
      </c>
      <c r="H62" s="7">
        <f>I62-G62</f>
        <v>-621037.2199999997</v>
      </c>
      <c r="I62" s="7">
        <v>2157789.43</v>
      </c>
    </row>
    <row r="63" spans="2:9" ht="12.75">
      <c r="B63" s="146" t="s">
        <v>51</v>
      </c>
      <c r="C63" s="78">
        <v>261</v>
      </c>
      <c r="D63" s="19" t="s">
        <v>28</v>
      </c>
      <c r="E63" s="19" t="s">
        <v>141</v>
      </c>
      <c r="F63" s="19" t="s">
        <v>52</v>
      </c>
      <c r="G63" s="7">
        <v>0</v>
      </c>
      <c r="H63" s="7">
        <v>16080</v>
      </c>
      <c r="I63" s="7">
        <f>I64</f>
        <v>16080</v>
      </c>
    </row>
    <row r="64" spans="2:9" ht="12.75">
      <c r="B64" s="146" t="s">
        <v>191</v>
      </c>
      <c r="C64" s="78">
        <v>261</v>
      </c>
      <c r="D64" s="19" t="s">
        <v>28</v>
      </c>
      <c r="E64" s="19" t="s">
        <v>141</v>
      </c>
      <c r="F64" s="19" t="s">
        <v>192</v>
      </c>
      <c r="G64" s="7">
        <v>0</v>
      </c>
      <c r="H64" s="7">
        <v>16080</v>
      </c>
      <c r="I64" s="7">
        <f>H64</f>
        <v>16080</v>
      </c>
    </row>
    <row r="65" spans="2:9" ht="25.5">
      <c r="B65" s="117" t="s">
        <v>161</v>
      </c>
      <c r="C65" s="118" t="s">
        <v>94</v>
      </c>
      <c r="D65" s="119" t="s">
        <v>28</v>
      </c>
      <c r="E65" s="119" t="s">
        <v>162</v>
      </c>
      <c r="F65" s="19"/>
      <c r="G65" s="7">
        <v>140616</v>
      </c>
      <c r="H65" s="7">
        <f aca="true" t="shared" si="1" ref="H65:I67">H66</f>
        <v>-10546</v>
      </c>
      <c r="I65" s="7">
        <f t="shared" si="1"/>
        <v>130070</v>
      </c>
    </row>
    <row r="66" spans="2:9" ht="12.75">
      <c r="B66" s="13" t="s">
        <v>89</v>
      </c>
      <c r="C66" s="78">
        <v>261</v>
      </c>
      <c r="D66" s="19" t="s">
        <v>28</v>
      </c>
      <c r="E66" s="19" t="s">
        <v>140</v>
      </c>
      <c r="F66" s="19"/>
      <c r="G66" s="7">
        <v>140616</v>
      </c>
      <c r="H66" s="7">
        <f t="shared" si="1"/>
        <v>-10546</v>
      </c>
      <c r="I66" s="7">
        <f t="shared" si="1"/>
        <v>130070</v>
      </c>
    </row>
    <row r="67" spans="2:9" ht="38.25">
      <c r="B67" s="28" t="s">
        <v>119</v>
      </c>
      <c r="C67" s="78">
        <v>261</v>
      </c>
      <c r="D67" s="19" t="s">
        <v>28</v>
      </c>
      <c r="E67" s="19" t="s">
        <v>140</v>
      </c>
      <c r="F67" s="19" t="s">
        <v>43</v>
      </c>
      <c r="G67" s="7">
        <v>140616</v>
      </c>
      <c r="H67" s="7">
        <f t="shared" si="1"/>
        <v>-10546</v>
      </c>
      <c r="I67" s="7">
        <f t="shared" si="1"/>
        <v>130070</v>
      </c>
    </row>
    <row r="68" spans="2:9" ht="12.75">
      <c r="B68" s="24" t="s">
        <v>120</v>
      </c>
      <c r="C68" s="155">
        <v>261</v>
      </c>
      <c r="D68" s="19" t="s">
        <v>28</v>
      </c>
      <c r="E68" s="19" t="s">
        <v>140</v>
      </c>
      <c r="F68" s="19" t="s">
        <v>44</v>
      </c>
      <c r="G68" s="7">
        <v>140616</v>
      </c>
      <c r="H68" s="7">
        <f>I68-G68</f>
        <v>-10546</v>
      </c>
      <c r="I68" s="7">
        <v>130070</v>
      </c>
    </row>
    <row r="69" spans="2:9" ht="25.5">
      <c r="B69" s="23" t="s">
        <v>207</v>
      </c>
      <c r="C69" s="155">
        <v>261</v>
      </c>
      <c r="D69" s="19" t="s">
        <v>28</v>
      </c>
      <c r="E69" s="19" t="s">
        <v>208</v>
      </c>
      <c r="F69" s="19"/>
      <c r="G69" s="7">
        <v>300000</v>
      </c>
      <c r="H69" s="7"/>
      <c r="I69" s="7">
        <f>I70</f>
        <v>300000</v>
      </c>
    </row>
    <row r="70" spans="2:9" ht="12.75">
      <c r="B70" s="156" t="s">
        <v>49</v>
      </c>
      <c r="C70" s="78">
        <v>261</v>
      </c>
      <c r="D70" s="19" t="s">
        <v>28</v>
      </c>
      <c r="E70" s="19" t="s">
        <v>208</v>
      </c>
      <c r="F70" s="19" t="s">
        <v>45</v>
      </c>
      <c r="G70" s="7">
        <v>300000</v>
      </c>
      <c r="H70" s="7"/>
      <c r="I70" s="7">
        <f>I71</f>
        <v>300000</v>
      </c>
    </row>
    <row r="71" spans="2:9" ht="25.5">
      <c r="B71" s="13" t="s">
        <v>50</v>
      </c>
      <c r="C71" s="78">
        <v>261</v>
      </c>
      <c r="D71" s="19" t="s">
        <v>28</v>
      </c>
      <c r="E71" s="19" t="s">
        <v>208</v>
      </c>
      <c r="F71" s="19" t="s">
        <v>46</v>
      </c>
      <c r="G71" s="7">
        <v>300000</v>
      </c>
      <c r="H71" s="7"/>
      <c r="I71" s="7">
        <f>G71+H71</f>
        <v>300000</v>
      </c>
    </row>
    <row r="72" spans="2:9" ht="12.75">
      <c r="B72" s="12" t="s">
        <v>35</v>
      </c>
      <c r="C72" s="78">
        <v>261</v>
      </c>
      <c r="D72" s="18" t="s">
        <v>36</v>
      </c>
      <c r="E72" s="19"/>
      <c r="F72" s="19"/>
      <c r="G72" s="6">
        <v>343158</v>
      </c>
      <c r="H72" s="6">
        <f aca="true" t="shared" si="2" ref="H72:I74">H73</f>
        <v>24471</v>
      </c>
      <c r="I72" s="6">
        <f t="shared" si="2"/>
        <v>367629</v>
      </c>
    </row>
    <row r="73" spans="2:9" ht="15" customHeight="1">
      <c r="B73" s="12" t="s">
        <v>58</v>
      </c>
      <c r="C73" s="78">
        <v>261</v>
      </c>
      <c r="D73" s="18" t="s">
        <v>37</v>
      </c>
      <c r="E73" s="19"/>
      <c r="F73" s="19"/>
      <c r="G73" s="6">
        <v>343158</v>
      </c>
      <c r="H73" s="6">
        <f t="shared" si="2"/>
        <v>24471</v>
      </c>
      <c r="I73" s="6">
        <f t="shared" si="2"/>
        <v>367629</v>
      </c>
    </row>
    <row r="74" spans="2:9" ht="15.75" customHeight="1">
      <c r="B74" s="13" t="s">
        <v>66</v>
      </c>
      <c r="C74" s="78">
        <v>261</v>
      </c>
      <c r="D74" s="19" t="s">
        <v>37</v>
      </c>
      <c r="E74" s="19" t="s">
        <v>143</v>
      </c>
      <c r="F74" s="19"/>
      <c r="G74" s="7">
        <v>343158</v>
      </c>
      <c r="H74" s="7">
        <f t="shared" si="2"/>
        <v>24471</v>
      </c>
      <c r="I74" s="7">
        <f t="shared" si="2"/>
        <v>367629</v>
      </c>
    </row>
    <row r="75" spans="2:9" ht="24.75" customHeight="1">
      <c r="B75" s="13" t="s">
        <v>59</v>
      </c>
      <c r="C75" s="78">
        <v>261</v>
      </c>
      <c r="D75" s="19" t="s">
        <v>37</v>
      </c>
      <c r="E75" s="19" t="s">
        <v>144</v>
      </c>
      <c r="F75" s="19"/>
      <c r="G75" s="7">
        <v>343158</v>
      </c>
      <c r="H75" s="7">
        <f>H76</f>
        <v>24471</v>
      </c>
      <c r="I75" s="7">
        <f>I76+I78</f>
        <v>367629</v>
      </c>
    </row>
    <row r="76" spans="2:9" ht="23.25" customHeight="1">
      <c r="B76" s="13" t="s">
        <v>47</v>
      </c>
      <c r="C76" s="78">
        <v>261</v>
      </c>
      <c r="D76" s="19" t="s">
        <v>37</v>
      </c>
      <c r="E76" s="19" t="s">
        <v>144</v>
      </c>
      <c r="F76" s="19" t="s">
        <v>43</v>
      </c>
      <c r="G76" s="7">
        <v>333158</v>
      </c>
      <c r="H76" s="7">
        <f>H77</f>
        <v>24471</v>
      </c>
      <c r="I76" s="7">
        <f>I77</f>
        <v>357629</v>
      </c>
    </row>
    <row r="77" spans="2:9" ht="16.5" customHeight="1">
      <c r="B77" s="13" t="s">
        <v>60</v>
      </c>
      <c r="C77" s="78">
        <v>261</v>
      </c>
      <c r="D77" s="19" t="s">
        <v>37</v>
      </c>
      <c r="E77" s="19" t="s">
        <v>144</v>
      </c>
      <c r="F77" s="19" t="s">
        <v>44</v>
      </c>
      <c r="G77" s="7">
        <v>333158</v>
      </c>
      <c r="H77" s="7">
        <f>I77-G77</f>
        <v>24471</v>
      </c>
      <c r="I77" s="7">
        <v>357629</v>
      </c>
    </row>
    <row r="78" spans="2:9" ht="12.75">
      <c r="B78" s="13" t="s">
        <v>61</v>
      </c>
      <c r="C78" s="78">
        <v>261</v>
      </c>
      <c r="D78" s="19" t="s">
        <v>37</v>
      </c>
      <c r="E78" s="19" t="s">
        <v>144</v>
      </c>
      <c r="F78" s="19" t="s">
        <v>45</v>
      </c>
      <c r="G78" s="7">
        <v>10000</v>
      </c>
      <c r="H78" s="7"/>
      <c r="I78" s="7">
        <f>I79</f>
        <v>10000</v>
      </c>
    </row>
    <row r="79" spans="2:9" ht="25.5">
      <c r="B79" s="13" t="s">
        <v>71</v>
      </c>
      <c r="C79" s="78">
        <v>261</v>
      </c>
      <c r="D79" s="19" t="s">
        <v>37</v>
      </c>
      <c r="E79" s="19" t="s">
        <v>144</v>
      </c>
      <c r="F79" s="19" t="s">
        <v>46</v>
      </c>
      <c r="G79" s="7">
        <v>10000</v>
      </c>
      <c r="H79" s="7"/>
      <c r="I79" s="7">
        <v>10000</v>
      </c>
    </row>
    <row r="80" spans="2:9" ht="25.5">
      <c r="B80" s="121" t="s">
        <v>163</v>
      </c>
      <c r="C80" s="120" t="s">
        <v>94</v>
      </c>
      <c r="D80" s="182" t="s">
        <v>24</v>
      </c>
      <c r="E80" s="19"/>
      <c r="F80" s="19"/>
      <c r="G80" s="6">
        <v>200000</v>
      </c>
      <c r="H80" s="6"/>
      <c r="I80" s="6">
        <f>I81+I86</f>
        <v>200000</v>
      </c>
    </row>
    <row r="81" spans="2:9" ht="25.5">
      <c r="B81" s="112" t="s">
        <v>123</v>
      </c>
      <c r="C81" s="78">
        <v>261</v>
      </c>
      <c r="D81" s="19" t="s">
        <v>25</v>
      </c>
      <c r="E81" s="19"/>
      <c r="F81" s="19"/>
      <c r="G81" s="7">
        <v>50000</v>
      </c>
      <c r="H81" s="7"/>
      <c r="I81" s="7">
        <f>I82</f>
        <v>50000</v>
      </c>
    </row>
    <row r="82" spans="2:9" ht="14.25" customHeight="1">
      <c r="B82" s="13" t="s">
        <v>72</v>
      </c>
      <c r="C82" s="78">
        <v>261</v>
      </c>
      <c r="D82" s="19" t="s">
        <v>25</v>
      </c>
      <c r="E82" s="19" t="s">
        <v>125</v>
      </c>
      <c r="F82" s="19"/>
      <c r="G82" s="7">
        <v>50000</v>
      </c>
      <c r="H82" s="7"/>
      <c r="I82" s="7">
        <f>I83</f>
        <v>50000</v>
      </c>
    </row>
    <row r="83" spans="2:9" ht="28.5" customHeight="1">
      <c r="B83" s="112" t="s">
        <v>124</v>
      </c>
      <c r="C83" s="78">
        <v>261</v>
      </c>
      <c r="D83" s="19" t="s">
        <v>25</v>
      </c>
      <c r="E83" s="19" t="s">
        <v>145</v>
      </c>
      <c r="F83" s="19"/>
      <c r="G83" s="7">
        <v>50000</v>
      </c>
      <c r="H83" s="7"/>
      <c r="I83" s="7">
        <f>I84</f>
        <v>50000</v>
      </c>
    </row>
    <row r="84" spans="2:9" ht="14.25" customHeight="1">
      <c r="B84" s="13" t="s">
        <v>61</v>
      </c>
      <c r="C84" s="78">
        <v>261</v>
      </c>
      <c r="D84" s="19" t="s">
        <v>25</v>
      </c>
      <c r="E84" s="19" t="s">
        <v>145</v>
      </c>
      <c r="F84" s="19" t="s">
        <v>45</v>
      </c>
      <c r="G84" s="7">
        <v>50000</v>
      </c>
      <c r="H84" s="7"/>
      <c r="I84" s="7">
        <f>I85</f>
        <v>50000</v>
      </c>
    </row>
    <row r="85" spans="2:9" ht="25.5">
      <c r="B85" s="28" t="s">
        <v>50</v>
      </c>
      <c r="C85" s="86">
        <v>261</v>
      </c>
      <c r="D85" s="26" t="s">
        <v>25</v>
      </c>
      <c r="E85" s="26" t="s">
        <v>145</v>
      </c>
      <c r="F85" s="26" t="s">
        <v>46</v>
      </c>
      <c r="G85" s="27">
        <v>50000</v>
      </c>
      <c r="H85" s="27"/>
      <c r="I85" s="27">
        <v>50000</v>
      </c>
    </row>
    <row r="86" spans="2:9" ht="25.5">
      <c r="B86" s="69" t="s">
        <v>167</v>
      </c>
      <c r="C86" s="87">
        <v>261</v>
      </c>
      <c r="D86" s="73" t="s">
        <v>168</v>
      </c>
      <c r="E86" s="73"/>
      <c r="F86" s="73"/>
      <c r="G86" s="76">
        <v>150000</v>
      </c>
      <c r="H86" s="76"/>
      <c r="I86" s="76">
        <f>I87</f>
        <v>150000</v>
      </c>
    </row>
    <row r="87" spans="2:9" ht="25.5">
      <c r="B87" s="68" t="s">
        <v>170</v>
      </c>
      <c r="C87" s="87">
        <v>261</v>
      </c>
      <c r="D87" s="73" t="s">
        <v>168</v>
      </c>
      <c r="E87" s="73" t="s">
        <v>169</v>
      </c>
      <c r="F87" s="73"/>
      <c r="G87" s="74">
        <v>150000</v>
      </c>
      <c r="H87" s="74"/>
      <c r="I87" s="74">
        <f>I88</f>
        <v>150000</v>
      </c>
    </row>
    <row r="88" spans="2:9" ht="38.25">
      <c r="B88" s="68" t="s">
        <v>179</v>
      </c>
      <c r="C88" s="87">
        <v>261</v>
      </c>
      <c r="D88" s="73" t="s">
        <v>168</v>
      </c>
      <c r="E88" s="73" t="s">
        <v>169</v>
      </c>
      <c r="F88" s="73"/>
      <c r="G88" s="74">
        <v>150000</v>
      </c>
      <c r="H88" s="74"/>
      <c r="I88" s="74">
        <f>I89</f>
        <v>150000</v>
      </c>
    </row>
    <row r="89" spans="2:9" ht="18.75" customHeight="1">
      <c r="B89" s="68" t="s">
        <v>61</v>
      </c>
      <c r="C89" s="87">
        <v>261</v>
      </c>
      <c r="D89" s="73" t="s">
        <v>168</v>
      </c>
      <c r="E89" s="73" t="s">
        <v>169</v>
      </c>
      <c r="F89" s="73" t="s">
        <v>45</v>
      </c>
      <c r="G89" s="74">
        <v>150000</v>
      </c>
      <c r="H89" s="74"/>
      <c r="I89" s="74">
        <f>I90</f>
        <v>150000</v>
      </c>
    </row>
    <row r="90" spans="2:9" ht="25.5">
      <c r="B90" s="68" t="s">
        <v>71</v>
      </c>
      <c r="C90" s="87">
        <v>261</v>
      </c>
      <c r="D90" s="73" t="s">
        <v>168</v>
      </c>
      <c r="E90" s="73" t="s">
        <v>169</v>
      </c>
      <c r="F90" s="73" t="s">
        <v>46</v>
      </c>
      <c r="G90" s="74">
        <v>150000</v>
      </c>
      <c r="H90" s="74"/>
      <c r="I90" s="74">
        <v>150000</v>
      </c>
    </row>
    <row r="91" spans="1:9" ht="12.75">
      <c r="A91" s="1" t="s">
        <v>167</v>
      </c>
      <c r="B91" s="69" t="s">
        <v>85</v>
      </c>
      <c r="C91" s="78">
        <v>261</v>
      </c>
      <c r="D91" s="75" t="s">
        <v>86</v>
      </c>
      <c r="E91" s="73"/>
      <c r="F91" s="73"/>
      <c r="G91" s="76">
        <v>1270978.74</v>
      </c>
      <c r="H91" s="76">
        <f>H92</f>
        <v>179958.41999999993</v>
      </c>
      <c r="I91" s="76">
        <f>I92</f>
        <v>1450937.16</v>
      </c>
    </row>
    <row r="92" spans="2:9" ht="12.75">
      <c r="B92" s="124" t="s">
        <v>171</v>
      </c>
      <c r="C92" s="78">
        <v>261</v>
      </c>
      <c r="D92" s="73" t="s">
        <v>87</v>
      </c>
      <c r="E92" s="123"/>
      <c r="F92" s="73"/>
      <c r="G92" s="74">
        <v>1270978.74</v>
      </c>
      <c r="H92" s="74">
        <f>H93</f>
        <v>179958.41999999993</v>
      </c>
      <c r="I92" s="74">
        <f>I93</f>
        <v>1450937.16</v>
      </c>
    </row>
    <row r="93" spans="2:9" ht="12.75" customHeight="1">
      <c r="B93" s="112" t="s">
        <v>72</v>
      </c>
      <c r="C93" s="78">
        <v>261</v>
      </c>
      <c r="D93" s="73" t="s">
        <v>87</v>
      </c>
      <c r="E93" s="119" t="s">
        <v>125</v>
      </c>
      <c r="F93" s="73"/>
      <c r="G93" s="74">
        <v>1270978.74</v>
      </c>
      <c r="H93" s="74">
        <f>H98+H103</f>
        <v>179958.41999999993</v>
      </c>
      <c r="I93" s="74">
        <f>I98+I103</f>
        <v>1450937.16</v>
      </c>
    </row>
    <row r="94" spans="2:9" ht="25.5" customHeight="1" hidden="1">
      <c r="B94" s="68" t="s">
        <v>88</v>
      </c>
      <c r="C94" s="78">
        <v>261</v>
      </c>
      <c r="D94" s="75" t="s">
        <v>87</v>
      </c>
      <c r="E94" s="73"/>
      <c r="F94" s="73"/>
      <c r="G94" s="76" t="e">
        <v>#REF!</v>
      </c>
      <c r="H94" s="76"/>
      <c r="I94" s="76" t="e">
        <f>I95+#REF!</f>
        <v>#REF!</v>
      </c>
    </row>
    <row r="95" spans="2:9" ht="25.5" customHeight="1" hidden="1">
      <c r="B95" s="112" t="s">
        <v>126</v>
      </c>
      <c r="C95" s="78">
        <v>261</v>
      </c>
      <c r="D95" s="75" t="s">
        <v>87</v>
      </c>
      <c r="E95" s="26" t="s">
        <v>146</v>
      </c>
      <c r="F95" s="73"/>
      <c r="G95" s="74" t="e">
        <v>#REF!</v>
      </c>
      <c r="H95" s="74"/>
      <c r="I95" s="74" t="e">
        <f>#REF!</f>
        <v>#REF!</v>
      </c>
    </row>
    <row r="96" spans="2:9" ht="12.75" customHeight="1" hidden="1">
      <c r="B96" s="13" t="s">
        <v>61</v>
      </c>
      <c r="C96" s="78">
        <v>261</v>
      </c>
      <c r="D96" s="75" t="s">
        <v>87</v>
      </c>
      <c r="E96" s="26" t="s">
        <v>147</v>
      </c>
      <c r="F96" s="73"/>
      <c r="G96" s="74" t="e">
        <v>#REF!</v>
      </c>
      <c r="H96" s="74"/>
      <c r="I96" s="74" t="e">
        <f>I97</f>
        <v>#REF!</v>
      </c>
    </row>
    <row r="97" spans="2:9" ht="12.75" customHeight="1" hidden="1">
      <c r="B97" s="117" t="s">
        <v>164</v>
      </c>
      <c r="C97" s="120" t="s">
        <v>94</v>
      </c>
      <c r="D97" s="119" t="s">
        <v>87</v>
      </c>
      <c r="E97" s="26" t="s">
        <v>147</v>
      </c>
      <c r="F97" s="73" t="s">
        <v>45</v>
      </c>
      <c r="G97" s="74" t="e">
        <v>#REF!</v>
      </c>
      <c r="H97" s="74"/>
      <c r="I97" s="74" t="e">
        <f>#REF!</f>
        <v>#REF!</v>
      </c>
    </row>
    <row r="98" spans="2:9" ht="12.75">
      <c r="B98" s="117" t="s">
        <v>165</v>
      </c>
      <c r="C98" s="120" t="s">
        <v>94</v>
      </c>
      <c r="D98" s="119" t="s">
        <v>87</v>
      </c>
      <c r="E98" s="119" t="s">
        <v>148</v>
      </c>
      <c r="F98" s="118"/>
      <c r="G98" s="74">
        <v>418608</v>
      </c>
      <c r="H98" s="74">
        <f>H99</f>
        <v>172825</v>
      </c>
      <c r="I98" s="74">
        <f>I99+I101</f>
        <v>591433</v>
      </c>
    </row>
    <row r="99" spans="2:9" ht="12.75">
      <c r="B99" s="13" t="s">
        <v>61</v>
      </c>
      <c r="C99" s="78">
        <v>261</v>
      </c>
      <c r="D99" s="73" t="s">
        <v>87</v>
      </c>
      <c r="E99" s="119" t="s">
        <v>148</v>
      </c>
      <c r="F99" s="119" t="s">
        <v>45</v>
      </c>
      <c r="G99" s="74">
        <v>0</v>
      </c>
      <c r="H99" s="74">
        <f>H100</f>
        <v>172825</v>
      </c>
      <c r="I99" s="74">
        <f>I100</f>
        <v>172825</v>
      </c>
    </row>
    <row r="100" spans="2:9" ht="25.5">
      <c r="B100" s="28" t="s">
        <v>50</v>
      </c>
      <c r="C100" s="84">
        <v>261</v>
      </c>
      <c r="D100" s="73" t="s">
        <v>87</v>
      </c>
      <c r="E100" s="26" t="s">
        <v>148</v>
      </c>
      <c r="F100" s="73" t="s">
        <v>46</v>
      </c>
      <c r="G100" s="74">
        <v>0</v>
      </c>
      <c r="H100" s="74">
        <f>I100</f>
        <v>172825</v>
      </c>
      <c r="I100" s="74">
        <v>172825</v>
      </c>
    </row>
    <row r="101" spans="2:9" ht="25.5" customHeight="1">
      <c r="B101" s="147" t="s">
        <v>112</v>
      </c>
      <c r="C101" s="84">
        <v>261</v>
      </c>
      <c r="D101" s="73" t="s">
        <v>87</v>
      </c>
      <c r="E101" s="26" t="s">
        <v>148</v>
      </c>
      <c r="F101" s="73" t="s">
        <v>80</v>
      </c>
      <c r="G101" s="74">
        <v>418608</v>
      </c>
      <c r="H101" s="74"/>
      <c r="I101" s="74">
        <f>I102</f>
        <v>418608</v>
      </c>
    </row>
    <row r="102" spans="2:9" ht="12.75">
      <c r="B102" s="68" t="s">
        <v>83</v>
      </c>
      <c r="C102" s="84">
        <v>261</v>
      </c>
      <c r="D102" s="73" t="s">
        <v>87</v>
      </c>
      <c r="E102" s="26" t="s">
        <v>148</v>
      </c>
      <c r="F102" s="73" t="s">
        <v>81</v>
      </c>
      <c r="G102" s="74">
        <v>418608</v>
      </c>
      <c r="H102" s="74"/>
      <c r="I102" s="74">
        <f>G102+H102</f>
        <v>418608</v>
      </c>
    </row>
    <row r="103" spans="2:9" ht="38.25">
      <c r="B103" s="68" t="s">
        <v>193</v>
      </c>
      <c r="C103" s="84">
        <v>261</v>
      </c>
      <c r="D103" s="73" t="s">
        <v>87</v>
      </c>
      <c r="E103" s="26" t="s">
        <v>203</v>
      </c>
      <c r="F103" s="1"/>
      <c r="G103" s="74">
        <v>852370.74</v>
      </c>
      <c r="H103" s="74">
        <f>I103-G103</f>
        <v>7133.4199999999255</v>
      </c>
      <c r="I103" s="74">
        <f>I104+I106+I108</f>
        <v>859504.1599999999</v>
      </c>
    </row>
    <row r="104" spans="2:9" ht="12.75">
      <c r="B104" s="13" t="s">
        <v>61</v>
      </c>
      <c r="C104" s="84">
        <v>261</v>
      </c>
      <c r="D104" s="73" t="s">
        <v>87</v>
      </c>
      <c r="E104" s="26" t="s">
        <v>203</v>
      </c>
      <c r="F104" s="119" t="s">
        <v>45</v>
      </c>
      <c r="G104" s="74">
        <v>42890.54</v>
      </c>
      <c r="H104" s="74">
        <f>H105</f>
        <v>-1</v>
      </c>
      <c r="I104" s="74">
        <f>I105</f>
        <v>42889.54</v>
      </c>
    </row>
    <row r="105" spans="2:9" ht="25.5">
      <c r="B105" s="28" t="s">
        <v>50</v>
      </c>
      <c r="C105" s="84">
        <v>261</v>
      </c>
      <c r="D105" s="73" t="s">
        <v>87</v>
      </c>
      <c r="E105" s="26" t="s">
        <v>203</v>
      </c>
      <c r="F105" s="73" t="s">
        <v>46</v>
      </c>
      <c r="G105" s="74">
        <v>42890.54</v>
      </c>
      <c r="H105" s="74">
        <f>I105-G105</f>
        <v>-1</v>
      </c>
      <c r="I105" s="74">
        <v>42889.54</v>
      </c>
    </row>
    <row r="106" spans="2:9" ht="12.75">
      <c r="B106" s="13" t="s">
        <v>61</v>
      </c>
      <c r="C106" s="84">
        <v>261</v>
      </c>
      <c r="D106" s="73" t="s">
        <v>87</v>
      </c>
      <c r="E106" s="26" t="s">
        <v>203</v>
      </c>
      <c r="F106" s="119" t="s">
        <v>45</v>
      </c>
      <c r="G106" s="74">
        <v>439482.2</v>
      </c>
      <c r="H106" s="74">
        <f>H107</f>
        <v>-1</v>
      </c>
      <c r="I106" s="74">
        <f>I107</f>
        <v>439481.2</v>
      </c>
    </row>
    <row r="107" spans="2:9" ht="25.5">
      <c r="B107" s="28" t="s">
        <v>50</v>
      </c>
      <c r="C107" s="84">
        <v>261</v>
      </c>
      <c r="D107" s="73" t="s">
        <v>87</v>
      </c>
      <c r="E107" s="26" t="s">
        <v>203</v>
      </c>
      <c r="F107" s="73" t="s">
        <v>46</v>
      </c>
      <c r="G107" s="74">
        <v>439482.2</v>
      </c>
      <c r="H107" s="74">
        <f>I107-G107</f>
        <v>-1</v>
      </c>
      <c r="I107" s="159">
        <v>439481.2</v>
      </c>
    </row>
    <row r="108" spans="2:9" ht="12.75">
      <c r="B108" s="13" t="s">
        <v>61</v>
      </c>
      <c r="C108" s="84">
        <v>261</v>
      </c>
      <c r="D108" s="73" t="s">
        <v>87</v>
      </c>
      <c r="E108" s="26" t="s">
        <v>203</v>
      </c>
      <c r="F108" s="119" t="s">
        <v>45</v>
      </c>
      <c r="G108" s="74">
        <v>370000</v>
      </c>
      <c r="H108" s="74">
        <f>H109</f>
        <v>7133.419999999984</v>
      </c>
      <c r="I108" s="74">
        <f>I109</f>
        <v>377133.42</v>
      </c>
    </row>
    <row r="109" spans="2:9" ht="25.5">
      <c r="B109" s="28" t="s">
        <v>50</v>
      </c>
      <c r="C109" s="84">
        <v>261</v>
      </c>
      <c r="D109" s="73" t="s">
        <v>87</v>
      </c>
      <c r="E109" s="26" t="s">
        <v>203</v>
      </c>
      <c r="F109" s="73" t="s">
        <v>46</v>
      </c>
      <c r="G109" s="74">
        <v>370000</v>
      </c>
      <c r="H109" s="74">
        <f>I109-G109</f>
        <v>7133.419999999984</v>
      </c>
      <c r="I109" s="74">
        <v>377133.42</v>
      </c>
    </row>
    <row r="110" spans="2:9" ht="12.75">
      <c r="B110" s="70" t="s">
        <v>11</v>
      </c>
      <c r="C110" s="79">
        <v>261</v>
      </c>
      <c r="D110" s="71" t="s">
        <v>65</v>
      </c>
      <c r="E110" s="73"/>
      <c r="F110" s="73"/>
      <c r="G110" s="76">
        <v>28982958.34</v>
      </c>
      <c r="H110" s="76">
        <f>H111+H116+H124</f>
        <v>939675.2099999994</v>
      </c>
      <c r="I110" s="76">
        <f>I111+I116+I124</f>
        <v>29922633.549999997</v>
      </c>
    </row>
    <row r="111" spans="2:9" ht="12.75">
      <c r="B111" s="33" t="s">
        <v>73</v>
      </c>
      <c r="C111" s="78">
        <v>261</v>
      </c>
      <c r="D111" s="18" t="s">
        <v>74</v>
      </c>
      <c r="E111" s="71"/>
      <c r="F111" s="71"/>
      <c r="G111" s="72">
        <v>903636.53</v>
      </c>
      <c r="H111" s="7">
        <f aca="true" t="shared" si="3" ref="H111:I114">H112</f>
        <v>80567.96999999997</v>
      </c>
      <c r="I111" s="72">
        <f t="shared" si="3"/>
        <v>984204.5</v>
      </c>
    </row>
    <row r="112" spans="2:9" ht="12.75">
      <c r="B112" s="23" t="s">
        <v>90</v>
      </c>
      <c r="C112" s="78">
        <v>261</v>
      </c>
      <c r="D112" s="19" t="s">
        <v>74</v>
      </c>
      <c r="E112" s="19" t="s">
        <v>149</v>
      </c>
      <c r="F112" s="19"/>
      <c r="G112" s="7">
        <v>903636.53</v>
      </c>
      <c r="H112" s="7">
        <f t="shared" si="3"/>
        <v>80567.96999999997</v>
      </c>
      <c r="I112" s="7">
        <f t="shared" si="3"/>
        <v>984204.5</v>
      </c>
    </row>
    <row r="113" spans="2:9" ht="25.5">
      <c r="B113" s="110" t="s">
        <v>127</v>
      </c>
      <c r="C113" s="78">
        <v>261</v>
      </c>
      <c r="D113" s="19" t="s">
        <v>74</v>
      </c>
      <c r="E113" s="19" t="s">
        <v>149</v>
      </c>
      <c r="F113" s="19"/>
      <c r="G113" s="7">
        <v>903636.53</v>
      </c>
      <c r="H113" s="7">
        <f t="shared" si="3"/>
        <v>80567.96999999997</v>
      </c>
      <c r="I113" s="7">
        <f t="shared" si="3"/>
        <v>984204.5</v>
      </c>
    </row>
    <row r="114" spans="2:9" ht="12.75">
      <c r="B114" s="28" t="s">
        <v>61</v>
      </c>
      <c r="C114" s="78">
        <v>261</v>
      </c>
      <c r="D114" s="19" t="s">
        <v>74</v>
      </c>
      <c r="E114" s="19" t="s">
        <v>149</v>
      </c>
      <c r="F114" s="19" t="s">
        <v>45</v>
      </c>
      <c r="G114" s="7">
        <v>903636.53</v>
      </c>
      <c r="H114" s="7">
        <f t="shared" si="3"/>
        <v>80567.96999999997</v>
      </c>
      <c r="I114" s="7">
        <f t="shared" si="3"/>
        <v>984204.5</v>
      </c>
    </row>
    <row r="115" spans="2:9" ht="25.5">
      <c r="B115" s="28" t="s">
        <v>50</v>
      </c>
      <c r="C115" s="78">
        <v>261</v>
      </c>
      <c r="D115" s="19" t="s">
        <v>74</v>
      </c>
      <c r="E115" s="19" t="s">
        <v>149</v>
      </c>
      <c r="F115" s="19" t="s">
        <v>46</v>
      </c>
      <c r="G115" s="7">
        <v>903636.53</v>
      </c>
      <c r="H115" s="7">
        <f>I115-G115</f>
        <v>80567.96999999997</v>
      </c>
      <c r="I115" s="7">
        <v>984204.5</v>
      </c>
    </row>
    <row r="116" spans="2:9" ht="12.75">
      <c r="B116" s="69" t="s">
        <v>78</v>
      </c>
      <c r="C116" s="78">
        <v>261</v>
      </c>
      <c r="D116" s="18" t="s">
        <v>79</v>
      </c>
      <c r="E116" s="19"/>
      <c r="F116" s="19"/>
      <c r="G116" s="6">
        <v>670143</v>
      </c>
      <c r="H116" s="6">
        <f>H117+H121</f>
        <v>-491246.38</v>
      </c>
      <c r="I116" s="6">
        <f>I117+I121</f>
        <v>178896.62</v>
      </c>
    </row>
    <row r="117" spans="2:9" s="2" customFormat="1" ht="25.5">
      <c r="B117" s="106" t="s">
        <v>128</v>
      </c>
      <c r="C117" s="78">
        <v>261</v>
      </c>
      <c r="D117" s="113" t="s">
        <v>79</v>
      </c>
      <c r="E117" s="90" t="s">
        <v>150</v>
      </c>
      <c r="F117" s="31"/>
      <c r="G117" s="7">
        <v>130000</v>
      </c>
      <c r="H117" s="7">
        <f aca="true" t="shared" si="4" ref="H117:I119">H118</f>
        <v>-23567.97</v>
      </c>
      <c r="I117" s="7">
        <f t="shared" si="4"/>
        <v>106432.03</v>
      </c>
    </row>
    <row r="118" spans="2:9" s="2" customFormat="1" ht="25.5">
      <c r="B118" s="89" t="s">
        <v>100</v>
      </c>
      <c r="C118" s="78">
        <v>261</v>
      </c>
      <c r="D118" s="19" t="s">
        <v>79</v>
      </c>
      <c r="E118" s="90" t="s">
        <v>150</v>
      </c>
      <c r="F118" s="114"/>
      <c r="G118" s="7">
        <v>130000</v>
      </c>
      <c r="H118" s="7">
        <f t="shared" si="4"/>
        <v>-23567.97</v>
      </c>
      <c r="I118" s="7">
        <f t="shared" si="4"/>
        <v>106432.03</v>
      </c>
    </row>
    <row r="119" spans="2:9" s="2" customFormat="1" ht="25.5">
      <c r="B119" s="13" t="s">
        <v>62</v>
      </c>
      <c r="C119" s="78">
        <v>261</v>
      </c>
      <c r="D119" s="19" t="s">
        <v>79</v>
      </c>
      <c r="E119" s="90" t="s">
        <v>150</v>
      </c>
      <c r="F119" s="43" t="s">
        <v>45</v>
      </c>
      <c r="G119" s="7">
        <v>130000</v>
      </c>
      <c r="H119" s="7">
        <f t="shared" si="4"/>
        <v>-23567.97</v>
      </c>
      <c r="I119" s="7">
        <f t="shared" si="4"/>
        <v>106432.03</v>
      </c>
    </row>
    <row r="120" spans="2:9" s="2" customFormat="1" ht="25.5">
      <c r="B120" s="28" t="s">
        <v>50</v>
      </c>
      <c r="C120" s="78">
        <v>261</v>
      </c>
      <c r="D120" s="19" t="s">
        <v>79</v>
      </c>
      <c r="E120" s="90" t="s">
        <v>150</v>
      </c>
      <c r="F120" s="43" t="s">
        <v>46</v>
      </c>
      <c r="G120" s="7">
        <v>130000</v>
      </c>
      <c r="H120" s="7">
        <f>I120-G120</f>
        <v>-23567.97</v>
      </c>
      <c r="I120" s="7">
        <v>106432.03</v>
      </c>
    </row>
    <row r="121" spans="2:9" s="2" customFormat="1" ht="25.5">
      <c r="B121" s="68" t="s">
        <v>166</v>
      </c>
      <c r="C121" s="78">
        <v>261</v>
      </c>
      <c r="D121" s="19" t="s">
        <v>79</v>
      </c>
      <c r="E121" s="90" t="s">
        <v>172</v>
      </c>
      <c r="F121" s="43"/>
      <c r="G121" s="7">
        <v>540143</v>
      </c>
      <c r="H121" s="7">
        <f>H122</f>
        <v>-467678.41000000003</v>
      </c>
      <c r="I121" s="7">
        <f>I122</f>
        <v>72464.59</v>
      </c>
    </row>
    <row r="122" spans="2:9" s="2" customFormat="1" ht="25.5">
      <c r="B122" s="13" t="s">
        <v>62</v>
      </c>
      <c r="C122" s="78">
        <v>261</v>
      </c>
      <c r="D122" s="19" t="s">
        <v>79</v>
      </c>
      <c r="E122" s="90" t="s">
        <v>172</v>
      </c>
      <c r="F122" s="43" t="s">
        <v>45</v>
      </c>
      <c r="G122" s="7">
        <v>540143</v>
      </c>
      <c r="H122" s="7">
        <f>H123</f>
        <v>-467678.41000000003</v>
      </c>
      <c r="I122" s="7">
        <f>I123</f>
        <v>72464.59</v>
      </c>
    </row>
    <row r="123" spans="2:9" s="2" customFormat="1" ht="25.5">
      <c r="B123" s="28" t="s">
        <v>50</v>
      </c>
      <c r="C123" s="78">
        <v>261</v>
      </c>
      <c r="D123" s="19" t="s">
        <v>79</v>
      </c>
      <c r="E123" s="90" t="s">
        <v>172</v>
      </c>
      <c r="F123" s="43" t="s">
        <v>46</v>
      </c>
      <c r="G123" s="7">
        <v>540143</v>
      </c>
      <c r="H123" s="7">
        <f>I123-G123</f>
        <v>-467678.41000000003</v>
      </c>
      <c r="I123" s="7">
        <v>72464.59</v>
      </c>
    </row>
    <row r="124" spans="2:9" s="2" customFormat="1" ht="12.75">
      <c r="B124" s="29" t="s">
        <v>39</v>
      </c>
      <c r="C124" s="78">
        <v>261</v>
      </c>
      <c r="D124" s="18" t="s">
        <v>0</v>
      </c>
      <c r="E124" s="43"/>
      <c r="F124" s="43"/>
      <c r="G124" s="6">
        <v>27409178.81</v>
      </c>
      <c r="H124" s="6">
        <f>H125+H129+H143+H148+H162+H170</f>
        <v>1350353.6199999994</v>
      </c>
      <c r="I124" s="6">
        <f>I125+I129+I143+I148+I153+I162+I170</f>
        <v>28759532.429999996</v>
      </c>
    </row>
    <row r="125" spans="2:9" s="2" customFormat="1" ht="12.75">
      <c r="B125" s="111" t="s">
        <v>133</v>
      </c>
      <c r="C125" s="78">
        <v>261</v>
      </c>
      <c r="D125" s="19" t="s">
        <v>0</v>
      </c>
      <c r="E125" s="108" t="s">
        <v>152</v>
      </c>
      <c r="F125" s="19"/>
      <c r="G125" s="96">
        <v>3559507.57</v>
      </c>
      <c r="H125" s="96">
        <f aca="true" t="shared" si="5" ref="H125:I127">H126</f>
        <v>-380088.6299999999</v>
      </c>
      <c r="I125" s="96">
        <f t="shared" si="5"/>
        <v>3179418.94</v>
      </c>
    </row>
    <row r="126" spans="2:9" s="2" customFormat="1" ht="12.75">
      <c r="B126" s="24" t="s">
        <v>63</v>
      </c>
      <c r="C126" s="78">
        <v>261</v>
      </c>
      <c r="D126" s="19" t="s">
        <v>0</v>
      </c>
      <c r="E126" s="108" t="s">
        <v>152</v>
      </c>
      <c r="F126" s="19"/>
      <c r="G126" s="96">
        <v>3559507.57</v>
      </c>
      <c r="H126" s="96">
        <f t="shared" si="5"/>
        <v>-380088.6299999999</v>
      </c>
      <c r="I126" s="96">
        <f t="shared" si="5"/>
        <v>3179418.94</v>
      </c>
    </row>
    <row r="127" spans="2:9" s="2" customFormat="1" ht="25.5">
      <c r="B127" s="13" t="s">
        <v>62</v>
      </c>
      <c r="C127" s="78">
        <v>261</v>
      </c>
      <c r="D127" s="19" t="s">
        <v>0</v>
      </c>
      <c r="E127" s="108" t="s">
        <v>152</v>
      </c>
      <c r="F127" s="91" t="s">
        <v>45</v>
      </c>
      <c r="G127" s="92">
        <v>3559507.57</v>
      </c>
      <c r="H127" s="92">
        <f t="shared" si="5"/>
        <v>-380088.6299999999</v>
      </c>
      <c r="I127" s="92">
        <f t="shared" si="5"/>
        <v>3179418.94</v>
      </c>
    </row>
    <row r="128" spans="2:9" s="2" customFormat="1" ht="25.5">
      <c r="B128" s="28" t="s">
        <v>50</v>
      </c>
      <c r="C128" s="78">
        <v>261</v>
      </c>
      <c r="D128" s="19" t="s">
        <v>0</v>
      </c>
      <c r="E128" s="108" t="s">
        <v>152</v>
      </c>
      <c r="F128" s="91" t="s">
        <v>46</v>
      </c>
      <c r="G128" s="92">
        <v>3559507.57</v>
      </c>
      <c r="H128" s="92">
        <f>I128-G128</f>
        <v>-380088.6299999999</v>
      </c>
      <c r="I128" s="92">
        <v>3179418.94</v>
      </c>
    </row>
    <row r="129" spans="2:9" s="2" customFormat="1" ht="28.5" customHeight="1">
      <c r="B129" s="117" t="s">
        <v>177</v>
      </c>
      <c r="C129" s="78">
        <v>261</v>
      </c>
      <c r="D129" s="19" t="s">
        <v>0</v>
      </c>
      <c r="E129" s="93" t="s">
        <v>217</v>
      </c>
      <c r="F129" s="91"/>
      <c r="G129" s="92">
        <v>8173683.37</v>
      </c>
      <c r="H129" s="92">
        <f>H130</f>
        <v>2323707.88</v>
      </c>
      <c r="I129" s="92">
        <f>I130</f>
        <v>10497391.25</v>
      </c>
    </row>
    <row r="130" spans="2:9" s="2" customFormat="1" ht="25.5">
      <c r="B130" s="88" t="s">
        <v>129</v>
      </c>
      <c r="C130" s="78">
        <v>261</v>
      </c>
      <c r="D130" s="19" t="s">
        <v>0</v>
      </c>
      <c r="E130" s="139" t="s">
        <v>130</v>
      </c>
      <c r="F130" s="18"/>
      <c r="G130" s="7">
        <v>8173683.37</v>
      </c>
      <c r="H130" s="7">
        <f>H131</f>
        <v>2323707.88</v>
      </c>
      <c r="I130" s="7">
        <f>I131</f>
        <v>10497391.25</v>
      </c>
    </row>
    <row r="131" spans="2:9" s="2" customFormat="1" ht="27.75" customHeight="1">
      <c r="B131" s="117" t="s">
        <v>177</v>
      </c>
      <c r="C131" s="78">
        <v>261</v>
      </c>
      <c r="D131" s="19" t="s">
        <v>0</v>
      </c>
      <c r="E131" s="93" t="s">
        <v>178</v>
      </c>
      <c r="F131" s="18"/>
      <c r="G131" s="7">
        <v>8173683.37</v>
      </c>
      <c r="H131" s="7">
        <f>H132</f>
        <v>2323707.88</v>
      </c>
      <c r="I131" s="7">
        <f>I132+I137+I140</f>
        <v>10497391.25</v>
      </c>
    </row>
    <row r="132" spans="2:9" s="2" customFormat="1" ht="12.75">
      <c r="B132" s="112" t="s">
        <v>131</v>
      </c>
      <c r="C132" s="78">
        <v>261</v>
      </c>
      <c r="D132" s="19" t="s">
        <v>0</v>
      </c>
      <c r="E132" s="93" t="s">
        <v>151</v>
      </c>
      <c r="F132" s="94"/>
      <c r="G132" s="92">
        <v>8123683.37</v>
      </c>
      <c r="H132" s="92">
        <f>H133+H135</f>
        <v>2323707.88</v>
      </c>
      <c r="I132" s="92">
        <f>I133+I135</f>
        <v>10447391.25</v>
      </c>
    </row>
    <row r="133" spans="2:9" s="2" customFormat="1" ht="25.5">
      <c r="B133" s="13" t="s">
        <v>62</v>
      </c>
      <c r="C133" s="78">
        <v>261</v>
      </c>
      <c r="D133" s="19" t="s">
        <v>0</v>
      </c>
      <c r="E133" s="93" t="s">
        <v>151</v>
      </c>
      <c r="F133" s="91" t="s">
        <v>45</v>
      </c>
      <c r="G133" s="92">
        <v>704032.68</v>
      </c>
      <c r="H133" s="92">
        <f>H134</f>
        <v>2350707.88</v>
      </c>
      <c r="I133" s="92">
        <f>I134</f>
        <v>3054740.56</v>
      </c>
    </row>
    <row r="134" spans="2:9" s="2" customFormat="1" ht="25.5">
      <c r="B134" s="28" t="s">
        <v>50</v>
      </c>
      <c r="C134" s="83" t="s">
        <v>94</v>
      </c>
      <c r="D134" s="19" t="s">
        <v>0</v>
      </c>
      <c r="E134" s="93" t="s">
        <v>151</v>
      </c>
      <c r="F134" s="91" t="s">
        <v>46</v>
      </c>
      <c r="G134" s="92">
        <v>704032.68</v>
      </c>
      <c r="H134" s="92">
        <f>I134-G134</f>
        <v>2350707.88</v>
      </c>
      <c r="I134" s="92">
        <v>3054740.56</v>
      </c>
    </row>
    <row r="135" spans="2:9" s="2" customFormat="1" ht="27.75" customHeight="1">
      <c r="B135" s="68" t="s">
        <v>82</v>
      </c>
      <c r="C135" s="122" t="s">
        <v>94</v>
      </c>
      <c r="D135" s="19" t="s">
        <v>0</v>
      </c>
      <c r="E135" s="93" t="s">
        <v>151</v>
      </c>
      <c r="F135" s="91" t="s">
        <v>80</v>
      </c>
      <c r="G135" s="105">
        <v>7419650.69</v>
      </c>
      <c r="H135" s="105">
        <f>H136</f>
        <v>-27000</v>
      </c>
      <c r="I135" s="105">
        <f>I136</f>
        <v>7392650.69</v>
      </c>
    </row>
    <row r="136" spans="2:9" s="2" customFormat="1" ht="13.5" customHeight="1">
      <c r="B136" s="68" t="s">
        <v>83</v>
      </c>
      <c r="C136" s="83" t="s">
        <v>94</v>
      </c>
      <c r="D136" s="19" t="s">
        <v>0</v>
      </c>
      <c r="E136" s="93" t="s">
        <v>151</v>
      </c>
      <c r="F136" s="91" t="s">
        <v>81</v>
      </c>
      <c r="G136" s="105">
        <v>7419650.69</v>
      </c>
      <c r="H136" s="105">
        <f>I136-G136</f>
        <v>-27000</v>
      </c>
      <c r="I136" s="105">
        <v>7392650.69</v>
      </c>
    </row>
    <row r="137" spans="2:9" s="2" customFormat="1" ht="12.75">
      <c r="B137" s="23" t="s">
        <v>64</v>
      </c>
      <c r="C137" s="78">
        <v>261</v>
      </c>
      <c r="D137" s="19" t="s">
        <v>0</v>
      </c>
      <c r="E137" s="91" t="s">
        <v>182</v>
      </c>
      <c r="F137" s="91"/>
      <c r="G137" s="92">
        <v>20000</v>
      </c>
      <c r="H137" s="92"/>
      <c r="I137" s="92">
        <f>I139</f>
        <v>20000</v>
      </c>
    </row>
    <row r="138" spans="2:9" s="2" customFormat="1" ht="29.25" customHeight="1">
      <c r="B138" s="68" t="s">
        <v>82</v>
      </c>
      <c r="C138" s="78">
        <v>261</v>
      </c>
      <c r="D138" s="19" t="s">
        <v>0</v>
      </c>
      <c r="E138" s="91" t="s">
        <v>182</v>
      </c>
      <c r="F138" s="91" t="s">
        <v>80</v>
      </c>
      <c r="G138" s="92">
        <v>20000</v>
      </c>
      <c r="H138" s="92"/>
      <c r="I138" s="92">
        <f>G138+H138</f>
        <v>20000</v>
      </c>
    </row>
    <row r="139" spans="2:9" s="2" customFormat="1" ht="12.75">
      <c r="B139" s="68" t="s">
        <v>83</v>
      </c>
      <c r="C139" s="78">
        <v>261</v>
      </c>
      <c r="D139" s="19" t="s">
        <v>0</v>
      </c>
      <c r="E139" s="91" t="s">
        <v>182</v>
      </c>
      <c r="F139" s="91" t="s">
        <v>81</v>
      </c>
      <c r="G139" s="92">
        <v>20000</v>
      </c>
      <c r="H139" s="92"/>
      <c r="I139" s="92">
        <f>G139+H139</f>
        <v>20000</v>
      </c>
    </row>
    <row r="140" spans="2:9" s="2" customFormat="1" ht="12.75">
      <c r="B140" s="110" t="s">
        <v>122</v>
      </c>
      <c r="C140" s="78">
        <v>261</v>
      </c>
      <c r="D140" s="26" t="s">
        <v>0</v>
      </c>
      <c r="E140" s="19" t="s">
        <v>183</v>
      </c>
      <c r="F140" s="91"/>
      <c r="G140" s="92">
        <v>30000</v>
      </c>
      <c r="H140" s="92"/>
      <c r="I140" s="92">
        <f>I141</f>
        <v>30000</v>
      </c>
    </row>
    <row r="141" spans="2:9" s="2" customFormat="1" ht="36" customHeight="1">
      <c r="B141" s="68" t="s">
        <v>112</v>
      </c>
      <c r="C141" s="78">
        <v>261</v>
      </c>
      <c r="D141" s="26" t="s">
        <v>0</v>
      </c>
      <c r="E141" s="26" t="s">
        <v>183</v>
      </c>
      <c r="F141" s="157" t="s">
        <v>80</v>
      </c>
      <c r="G141" s="96">
        <v>30000</v>
      </c>
      <c r="H141" s="96"/>
      <c r="I141" s="96">
        <f>I142</f>
        <v>30000</v>
      </c>
    </row>
    <row r="142" spans="2:9" s="2" customFormat="1" ht="17.25" customHeight="1">
      <c r="B142" s="68" t="s">
        <v>83</v>
      </c>
      <c r="C142" s="78">
        <v>261</v>
      </c>
      <c r="D142" s="26" t="s">
        <v>0</v>
      </c>
      <c r="E142" s="26" t="s">
        <v>183</v>
      </c>
      <c r="F142" s="157" t="s">
        <v>81</v>
      </c>
      <c r="G142" s="96">
        <v>30000</v>
      </c>
      <c r="H142" s="96"/>
      <c r="I142" s="96">
        <f>G142+H142</f>
        <v>30000</v>
      </c>
    </row>
    <row r="143" spans="2:9" s="2" customFormat="1" ht="17.25" customHeight="1">
      <c r="B143" s="68" t="s">
        <v>111</v>
      </c>
      <c r="C143" s="83" t="s">
        <v>94</v>
      </c>
      <c r="D143" s="140" t="s">
        <v>0</v>
      </c>
      <c r="E143" s="109" t="s">
        <v>185</v>
      </c>
      <c r="F143" s="107"/>
      <c r="G143" s="92">
        <v>2826839</v>
      </c>
      <c r="H143" s="92">
        <f>H144+H146</f>
        <v>-207864.56000000006</v>
      </c>
      <c r="I143" s="44">
        <f>I144+I146</f>
        <v>2618974.44</v>
      </c>
    </row>
    <row r="144" spans="2:9" s="2" customFormat="1" ht="25.5" customHeight="1">
      <c r="B144" s="13" t="s">
        <v>62</v>
      </c>
      <c r="C144" s="129" t="s">
        <v>94</v>
      </c>
      <c r="D144" s="141" t="s">
        <v>0</v>
      </c>
      <c r="E144" s="109" t="s">
        <v>185</v>
      </c>
      <c r="F144" s="107" t="s">
        <v>45</v>
      </c>
      <c r="G144" s="92">
        <v>1926839</v>
      </c>
      <c r="H144" s="92">
        <f>H145</f>
        <v>-18296.800000000047</v>
      </c>
      <c r="I144" s="92">
        <f>I145</f>
        <v>1908542.2</v>
      </c>
    </row>
    <row r="145" spans="2:9" s="2" customFormat="1" ht="27" customHeight="1">
      <c r="B145" s="28" t="s">
        <v>50</v>
      </c>
      <c r="C145" s="83" t="s">
        <v>94</v>
      </c>
      <c r="D145" s="130" t="s">
        <v>0</v>
      </c>
      <c r="E145" s="109" t="s">
        <v>185</v>
      </c>
      <c r="F145" s="107" t="s">
        <v>46</v>
      </c>
      <c r="G145" s="92">
        <v>1926839</v>
      </c>
      <c r="H145" s="92">
        <f>I145-G145</f>
        <v>-18296.800000000047</v>
      </c>
      <c r="I145" s="160">
        <v>1908542.2</v>
      </c>
    </row>
    <row r="146" spans="2:9" s="2" customFormat="1" ht="30.75" customHeight="1">
      <c r="B146" s="13" t="s">
        <v>62</v>
      </c>
      <c r="C146" s="83" t="s">
        <v>94</v>
      </c>
      <c r="D146" s="30" t="s">
        <v>0</v>
      </c>
      <c r="E146" s="109" t="s">
        <v>185</v>
      </c>
      <c r="F146" s="107" t="s">
        <v>45</v>
      </c>
      <c r="G146" s="92">
        <v>900000</v>
      </c>
      <c r="H146" s="92">
        <f>H147</f>
        <v>-189567.76</v>
      </c>
      <c r="I146" s="92">
        <f>I147</f>
        <v>710432.24</v>
      </c>
    </row>
    <row r="147" spans="2:9" s="2" customFormat="1" ht="27" customHeight="1">
      <c r="B147" s="28" t="s">
        <v>50</v>
      </c>
      <c r="C147" s="83" t="s">
        <v>94</v>
      </c>
      <c r="D147" s="30" t="s">
        <v>0</v>
      </c>
      <c r="E147" s="109" t="s">
        <v>185</v>
      </c>
      <c r="F147" s="107" t="s">
        <v>46</v>
      </c>
      <c r="G147" s="92">
        <v>900000</v>
      </c>
      <c r="H147" s="92">
        <f>I147-G147</f>
        <v>-189567.76</v>
      </c>
      <c r="I147" s="92">
        <v>710432.24</v>
      </c>
    </row>
    <row r="148" spans="2:9" s="2" customFormat="1" ht="27" customHeight="1">
      <c r="B148" s="28" t="s">
        <v>194</v>
      </c>
      <c r="C148" s="83" t="s">
        <v>94</v>
      </c>
      <c r="D148" s="30" t="s">
        <v>0</v>
      </c>
      <c r="E148" s="109" t="s">
        <v>205</v>
      </c>
      <c r="F148" s="148"/>
      <c r="G148" s="96">
        <v>3963163.17</v>
      </c>
      <c r="H148" s="96">
        <f>H149+H151</f>
        <v>48338.06</v>
      </c>
      <c r="I148" s="47">
        <f>I149+I151</f>
        <v>4011501.23</v>
      </c>
    </row>
    <row r="149" spans="2:9" s="2" customFormat="1" ht="27" customHeight="1">
      <c r="B149" s="13" t="s">
        <v>62</v>
      </c>
      <c r="C149" s="83" t="s">
        <v>94</v>
      </c>
      <c r="D149" s="30" t="s">
        <v>0</v>
      </c>
      <c r="E149" s="109" t="s">
        <v>205</v>
      </c>
      <c r="F149" s="148" t="s">
        <v>45</v>
      </c>
      <c r="G149" s="96">
        <v>3959200</v>
      </c>
      <c r="H149" s="96">
        <f>H150</f>
        <v>48290</v>
      </c>
      <c r="I149" s="96">
        <f>I150</f>
        <v>4007490</v>
      </c>
    </row>
    <row r="150" spans="2:9" s="2" customFormat="1" ht="27" customHeight="1">
      <c r="B150" s="28" t="s">
        <v>50</v>
      </c>
      <c r="C150" s="83" t="s">
        <v>94</v>
      </c>
      <c r="D150" s="30" t="s">
        <v>0</v>
      </c>
      <c r="E150" s="109" t="s">
        <v>205</v>
      </c>
      <c r="F150" s="148" t="s">
        <v>46</v>
      </c>
      <c r="G150" s="96">
        <v>3959200</v>
      </c>
      <c r="H150" s="27">
        <f>I150-G150</f>
        <v>48290</v>
      </c>
      <c r="I150" s="96">
        <v>4007490</v>
      </c>
    </row>
    <row r="151" spans="2:9" s="2" customFormat="1" ht="27" customHeight="1">
      <c r="B151" s="13" t="s">
        <v>62</v>
      </c>
      <c r="C151" s="83" t="s">
        <v>94</v>
      </c>
      <c r="D151" s="30" t="s">
        <v>0</v>
      </c>
      <c r="E151" s="109" t="s">
        <v>205</v>
      </c>
      <c r="F151" s="148" t="s">
        <v>45</v>
      </c>
      <c r="G151" s="96">
        <v>3963.17</v>
      </c>
      <c r="H151" s="96">
        <f>H152</f>
        <v>48.059999999999945</v>
      </c>
      <c r="I151" s="96">
        <f>I152</f>
        <v>4011.23</v>
      </c>
    </row>
    <row r="152" spans="2:9" s="2" customFormat="1" ht="27" customHeight="1">
      <c r="B152" s="28" t="s">
        <v>50</v>
      </c>
      <c r="C152" s="83" t="s">
        <v>94</v>
      </c>
      <c r="D152" s="30" t="s">
        <v>0</v>
      </c>
      <c r="E152" s="109" t="s">
        <v>205</v>
      </c>
      <c r="F152" s="148" t="s">
        <v>46</v>
      </c>
      <c r="G152" s="96">
        <v>3963.17</v>
      </c>
      <c r="H152" s="27">
        <f>I152-G152</f>
        <v>48.059999999999945</v>
      </c>
      <c r="I152" s="96">
        <v>4011.23</v>
      </c>
    </row>
    <row r="153" spans="2:9" s="2" customFormat="1" ht="27" customHeight="1">
      <c r="B153" s="28" t="s">
        <v>196</v>
      </c>
      <c r="C153" s="83" t="s">
        <v>94</v>
      </c>
      <c r="D153" s="30" t="s">
        <v>0</v>
      </c>
      <c r="E153" s="109" t="s">
        <v>206</v>
      </c>
      <c r="F153" s="148"/>
      <c r="G153" s="96">
        <v>1278471.9</v>
      </c>
      <c r="H153" s="27"/>
      <c r="I153" s="96">
        <f>G153+H153</f>
        <v>1278471.9</v>
      </c>
    </row>
    <row r="154" spans="2:9" s="2" customFormat="1" ht="27" customHeight="1">
      <c r="B154" s="13" t="s">
        <v>62</v>
      </c>
      <c r="C154" s="83" t="s">
        <v>94</v>
      </c>
      <c r="D154" s="30" t="s">
        <v>0</v>
      </c>
      <c r="E154" s="109" t="s">
        <v>206</v>
      </c>
      <c r="F154" s="148" t="s">
        <v>45</v>
      </c>
      <c r="G154" s="96">
        <v>68471.9</v>
      </c>
      <c r="H154" s="96"/>
      <c r="I154" s="96">
        <v>68471.9</v>
      </c>
    </row>
    <row r="155" spans="2:9" s="2" customFormat="1" ht="27" customHeight="1">
      <c r="B155" s="28" t="s">
        <v>50</v>
      </c>
      <c r="C155" s="83" t="s">
        <v>94</v>
      </c>
      <c r="D155" s="30" t="s">
        <v>0</v>
      </c>
      <c r="E155" s="109" t="s">
        <v>206</v>
      </c>
      <c r="F155" s="148" t="s">
        <v>46</v>
      </c>
      <c r="G155" s="96">
        <v>68471.9</v>
      </c>
      <c r="H155" s="96"/>
      <c r="I155" s="96">
        <v>68471.9</v>
      </c>
    </row>
    <row r="156" spans="2:9" s="2" customFormat="1" ht="27" customHeight="1">
      <c r="B156" s="13" t="s">
        <v>62</v>
      </c>
      <c r="C156" s="83" t="s">
        <v>94</v>
      </c>
      <c r="D156" s="30" t="s">
        <v>0</v>
      </c>
      <c r="E156" s="109" t="s">
        <v>206</v>
      </c>
      <c r="F156" s="148" t="s">
        <v>45</v>
      </c>
      <c r="G156" s="96">
        <v>1000000</v>
      </c>
      <c r="H156" s="27"/>
      <c r="I156" s="27">
        <v>1000000</v>
      </c>
    </row>
    <row r="157" spans="2:9" s="2" customFormat="1" ht="27" customHeight="1">
      <c r="B157" s="28" t="s">
        <v>50</v>
      </c>
      <c r="C157" s="83" t="s">
        <v>94</v>
      </c>
      <c r="D157" s="30" t="s">
        <v>0</v>
      </c>
      <c r="E157" s="109" t="s">
        <v>206</v>
      </c>
      <c r="F157" s="148" t="s">
        <v>46</v>
      </c>
      <c r="G157" s="96">
        <v>1000000</v>
      </c>
      <c r="H157" s="27"/>
      <c r="I157" s="27">
        <v>1000000</v>
      </c>
    </row>
    <row r="158" spans="2:9" s="2" customFormat="1" ht="27" customHeight="1">
      <c r="B158" s="13" t="s">
        <v>62</v>
      </c>
      <c r="C158" s="83" t="s">
        <v>94</v>
      </c>
      <c r="D158" s="30" t="s">
        <v>0</v>
      </c>
      <c r="E158" s="109" t="s">
        <v>206</v>
      </c>
      <c r="F158" s="148" t="s">
        <v>45</v>
      </c>
      <c r="G158" s="96">
        <v>80000</v>
      </c>
      <c r="H158" s="27"/>
      <c r="I158" s="27">
        <v>80000</v>
      </c>
    </row>
    <row r="159" spans="2:9" s="2" customFormat="1" ht="27" customHeight="1">
      <c r="B159" s="28" t="s">
        <v>50</v>
      </c>
      <c r="C159" s="83" t="s">
        <v>94</v>
      </c>
      <c r="D159" s="30" t="s">
        <v>0</v>
      </c>
      <c r="E159" s="109" t="s">
        <v>206</v>
      </c>
      <c r="F159" s="148" t="s">
        <v>46</v>
      </c>
      <c r="G159" s="96">
        <v>80000</v>
      </c>
      <c r="H159" s="27"/>
      <c r="I159" s="27">
        <v>80000</v>
      </c>
    </row>
    <row r="160" spans="2:9" s="2" customFormat="1" ht="27" customHeight="1">
      <c r="B160" s="13" t="s">
        <v>62</v>
      </c>
      <c r="C160" s="83" t="s">
        <v>94</v>
      </c>
      <c r="D160" s="30" t="s">
        <v>0</v>
      </c>
      <c r="E160" s="109" t="s">
        <v>206</v>
      </c>
      <c r="F160" s="148" t="s">
        <v>45</v>
      </c>
      <c r="G160" s="96">
        <v>130000</v>
      </c>
      <c r="H160" s="96"/>
      <c r="I160" s="96">
        <f>I161</f>
        <v>130000</v>
      </c>
    </row>
    <row r="161" spans="2:9" s="2" customFormat="1" ht="27" customHeight="1">
      <c r="B161" s="28" t="s">
        <v>50</v>
      </c>
      <c r="C161" s="83" t="s">
        <v>94</v>
      </c>
      <c r="D161" s="30" t="s">
        <v>0</v>
      </c>
      <c r="E161" s="109" t="s">
        <v>206</v>
      </c>
      <c r="F161" s="148" t="s">
        <v>46</v>
      </c>
      <c r="G161" s="96">
        <v>130000</v>
      </c>
      <c r="H161" s="96"/>
      <c r="I161" s="96">
        <f>G161+H161</f>
        <v>130000</v>
      </c>
    </row>
    <row r="162" spans="2:9" s="2" customFormat="1" ht="23.25" customHeight="1">
      <c r="B162" s="111" t="s">
        <v>132</v>
      </c>
      <c r="C162" s="83" t="s">
        <v>94</v>
      </c>
      <c r="D162" s="19" t="s">
        <v>0</v>
      </c>
      <c r="E162" s="91" t="s">
        <v>184</v>
      </c>
      <c r="F162" s="91"/>
      <c r="G162" s="92">
        <v>5344843.98</v>
      </c>
      <c r="H162" s="92">
        <f>H163</f>
        <v>-359372.78000000044</v>
      </c>
      <c r="I162" s="92">
        <f>I163</f>
        <v>4985471.2</v>
      </c>
    </row>
    <row r="163" spans="2:9" s="2" customFormat="1" ht="27" customHeight="1">
      <c r="B163" s="68" t="s">
        <v>95</v>
      </c>
      <c r="C163" s="83" t="s">
        <v>94</v>
      </c>
      <c r="D163" s="19" t="s">
        <v>0</v>
      </c>
      <c r="E163" s="91" t="s">
        <v>184</v>
      </c>
      <c r="F163" s="19"/>
      <c r="G163" s="96">
        <v>5344843.98</v>
      </c>
      <c r="H163" s="96">
        <f>H164+H166+H168</f>
        <v>-359372.78000000044</v>
      </c>
      <c r="I163" s="96">
        <f>I164+I166+I168</f>
        <v>4985471.2</v>
      </c>
    </row>
    <row r="164" spans="2:9" s="2" customFormat="1" ht="27" customHeight="1">
      <c r="B164" s="13" t="s">
        <v>62</v>
      </c>
      <c r="C164" s="83" t="s">
        <v>94</v>
      </c>
      <c r="D164" s="19" t="s">
        <v>0</v>
      </c>
      <c r="E164" s="91" t="s">
        <v>184</v>
      </c>
      <c r="F164" s="91" t="s">
        <v>45</v>
      </c>
      <c r="G164" s="161">
        <v>0</v>
      </c>
      <c r="H164" s="164">
        <f>H165</f>
        <v>45579.1</v>
      </c>
      <c r="I164" s="162">
        <f>I165</f>
        <v>45579.1</v>
      </c>
    </row>
    <row r="165" spans="2:9" s="2" customFormat="1" ht="27" customHeight="1">
      <c r="B165" s="28" t="s">
        <v>50</v>
      </c>
      <c r="C165" s="83" t="s">
        <v>94</v>
      </c>
      <c r="D165" s="19" t="s">
        <v>0</v>
      </c>
      <c r="E165" s="95" t="s">
        <v>184</v>
      </c>
      <c r="F165" s="91" t="s">
        <v>46</v>
      </c>
      <c r="G165" s="161">
        <v>0</v>
      </c>
      <c r="H165" s="165">
        <v>45579.1</v>
      </c>
      <c r="I165" s="162">
        <f>G165+H165</f>
        <v>45579.1</v>
      </c>
    </row>
    <row r="166" spans="2:9" s="2" customFormat="1" ht="27" customHeight="1">
      <c r="B166" s="13" t="s">
        <v>62</v>
      </c>
      <c r="C166" s="83" t="s">
        <v>94</v>
      </c>
      <c r="D166" s="19" t="s">
        <v>0</v>
      </c>
      <c r="E166" s="91" t="s">
        <v>184</v>
      </c>
      <c r="F166" s="91" t="s">
        <v>45</v>
      </c>
      <c r="G166" s="96">
        <v>90294</v>
      </c>
      <c r="H166" s="163">
        <f>I166-G166</f>
        <v>104465.6</v>
      </c>
      <c r="I166" s="96">
        <v>194759.6</v>
      </c>
    </row>
    <row r="167" spans="2:9" s="2" customFormat="1" ht="27" customHeight="1">
      <c r="B167" s="28" t="s">
        <v>50</v>
      </c>
      <c r="C167" s="83" t="s">
        <v>94</v>
      </c>
      <c r="D167" s="19" t="s">
        <v>0</v>
      </c>
      <c r="E167" s="95" t="s">
        <v>184</v>
      </c>
      <c r="F167" s="91" t="s">
        <v>46</v>
      </c>
      <c r="G167" s="96">
        <v>90294</v>
      </c>
      <c r="H167" s="96">
        <f>I167-G167</f>
        <v>104465.6</v>
      </c>
      <c r="I167" s="96">
        <v>194759.6</v>
      </c>
    </row>
    <row r="168" spans="2:9" s="2" customFormat="1" ht="27" customHeight="1">
      <c r="B168" s="13" t="s">
        <v>62</v>
      </c>
      <c r="C168" s="83" t="s">
        <v>94</v>
      </c>
      <c r="D168" s="19" t="s">
        <v>0</v>
      </c>
      <c r="E168" s="91" t="s">
        <v>184</v>
      </c>
      <c r="F168" s="91" t="s">
        <v>45</v>
      </c>
      <c r="G168" s="92">
        <v>5254549.98</v>
      </c>
      <c r="H168" s="92">
        <f>H169</f>
        <v>-509417.48000000045</v>
      </c>
      <c r="I168" s="92">
        <f>I169</f>
        <v>4745132.5</v>
      </c>
    </row>
    <row r="169" spans="2:9" s="2" customFormat="1" ht="26.25" customHeight="1">
      <c r="B169" s="28" t="s">
        <v>50</v>
      </c>
      <c r="C169" s="83" t="s">
        <v>94</v>
      </c>
      <c r="D169" s="19" t="s">
        <v>0</v>
      </c>
      <c r="E169" s="91" t="s">
        <v>184</v>
      </c>
      <c r="F169" s="91" t="s">
        <v>46</v>
      </c>
      <c r="G169" s="92">
        <v>5254549.98</v>
      </c>
      <c r="H169" s="92">
        <f>I169-G169</f>
        <v>-509417.48000000045</v>
      </c>
      <c r="I169" s="92">
        <v>4745132.5</v>
      </c>
    </row>
    <row r="170" spans="2:9" s="2" customFormat="1" ht="36.75" customHeight="1">
      <c r="B170" s="111" t="s">
        <v>195</v>
      </c>
      <c r="C170" s="83" t="s">
        <v>94</v>
      </c>
      <c r="D170" s="30" t="s">
        <v>0</v>
      </c>
      <c r="E170" s="109" t="s">
        <v>204</v>
      </c>
      <c r="F170" s="107"/>
      <c r="G170" s="92">
        <v>2262669.8200000003</v>
      </c>
      <c r="H170" s="92">
        <f>H173+H175</f>
        <v>-74366.34999999999</v>
      </c>
      <c r="I170" s="92">
        <f>I171+I173+I175</f>
        <v>2188303.47</v>
      </c>
    </row>
    <row r="171" spans="2:9" s="2" customFormat="1" ht="27.75" customHeight="1">
      <c r="B171" s="13" t="s">
        <v>62</v>
      </c>
      <c r="C171" s="83" t="s">
        <v>94</v>
      </c>
      <c r="D171" s="30" t="s">
        <v>0</v>
      </c>
      <c r="E171" s="109" t="s">
        <v>204</v>
      </c>
      <c r="F171" s="107" t="s">
        <v>45</v>
      </c>
      <c r="G171" s="92">
        <v>2110223.14</v>
      </c>
      <c r="H171" s="92"/>
      <c r="I171" s="92">
        <f>I172</f>
        <v>2110223.14</v>
      </c>
    </row>
    <row r="172" spans="2:9" s="2" customFormat="1" ht="27.75" customHeight="1">
      <c r="B172" s="28" t="s">
        <v>50</v>
      </c>
      <c r="C172" s="83" t="s">
        <v>94</v>
      </c>
      <c r="D172" s="30" t="s">
        <v>0</v>
      </c>
      <c r="E172" s="109" t="s">
        <v>204</v>
      </c>
      <c r="F172" s="107" t="s">
        <v>46</v>
      </c>
      <c r="G172" s="92">
        <v>2110223.14</v>
      </c>
      <c r="H172" s="92"/>
      <c r="I172" s="92">
        <f>G172+H172</f>
        <v>2110223.14</v>
      </c>
    </row>
    <row r="173" spans="2:9" s="2" customFormat="1" ht="27.75" customHeight="1">
      <c r="B173" s="13" t="s">
        <v>62</v>
      </c>
      <c r="C173" s="83" t="s">
        <v>94</v>
      </c>
      <c r="D173" s="30" t="s">
        <v>0</v>
      </c>
      <c r="E173" s="109" t="s">
        <v>204</v>
      </c>
      <c r="F173" s="107" t="s">
        <v>45</v>
      </c>
      <c r="G173" s="92">
        <v>152446.68</v>
      </c>
      <c r="H173" s="92">
        <f>H174</f>
        <v>-84919.54</v>
      </c>
      <c r="I173" s="92">
        <f>I174</f>
        <v>67527.14</v>
      </c>
    </row>
    <row r="174" spans="2:9" s="2" customFormat="1" ht="27.75" customHeight="1">
      <c r="B174" s="28" t="s">
        <v>50</v>
      </c>
      <c r="C174" s="83" t="s">
        <v>94</v>
      </c>
      <c r="D174" s="30" t="s">
        <v>0</v>
      </c>
      <c r="E174" s="109" t="s">
        <v>204</v>
      </c>
      <c r="F174" s="107" t="s">
        <v>46</v>
      </c>
      <c r="G174" s="92">
        <v>152446.68</v>
      </c>
      <c r="H174" s="92">
        <f>I174-G174</f>
        <v>-84919.54</v>
      </c>
      <c r="I174" s="92">
        <v>67527.14</v>
      </c>
    </row>
    <row r="175" spans="2:9" s="2" customFormat="1" ht="27.75" customHeight="1">
      <c r="B175" s="13" t="s">
        <v>62</v>
      </c>
      <c r="C175" s="83" t="s">
        <v>94</v>
      </c>
      <c r="D175" s="30" t="s">
        <v>0</v>
      </c>
      <c r="E175" s="109" t="s">
        <v>204</v>
      </c>
      <c r="F175" s="107" t="s">
        <v>45</v>
      </c>
      <c r="G175" s="96">
        <v>0</v>
      </c>
      <c r="H175" s="96">
        <f>H176</f>
        <v>10553.19</v>
      </c>
      <c r="I175" s="96">
        <f>I176</f>
        <v>10553.19</v>
      </c>
    </row>
    <row r="176" spans="2:9" s="2" customFormat="1" ht="27.75" customHeight="1">
      <c r="B176" s="28" t="s">
        <v>50</v>
      </c>
      <c r="C176" s="170" t="s">
        <v>94</v>
      </c>
      <c r="D176" s="140" t="s">
        <v>0</v>
      </c>
      <c r="E176" s="171" t="s">
        <v>204</v>
      </c>
      <c r="F176" s="148" t="s">
        <v>46</v>
      </c>
      <c r="G176" s="96">
        <v>0</v>
      </c>
      <c r="H176" s="96">
        <f>I176-G176</f>
        <v>10553.19</v>
      </c>
      <c r="I176" s="96">
        <v>10553.19</v>
      </c>
    </row>
    <row r="177" spans="2:9" s="2" customFormat="1" ht="17.25" customHeight="1">
      <c r="B177" s="166" t="s">
        <v>213</v>
      </c>
      <c r="C177" s="177" t="s">
        <v>94</v>
      </c>
      <c r="D177" s="178" t="s">
        <v>214</v>
      </c>
      <c r="E177" s="176"/>
      <c r="F177" s="176"/>
      <c r="G177" s="180">
        <v>0</v>
      </c>
      <c r="H177" s="131">
        <f aca="true" t="shared" si="6" ref="H177:I179">H178</f>
        <v>11000</v>
      </c>
      <c r="I177" s="131">
        <f t="shared" si="6"/>
        <v>11000</v>
      </c>
    </row>
    <row r="178" spans="2:9" s="2" customFormat="1" ht="27.75" customHeight="1">
      <c r="B178" s="167" t="s">
        <v>212</v>
      </c>
      <c r="C178" s="177" t="s">
        <v>94</v>
      </c>
      <c r="D178" s="179" t="s">
        <v>214</v>
      </c>
      <c r="E178" s="176" t="s">
        <v>216</v>
      </c>
      <c r="F178" s="176" t="s">
        <v>215</v>
      </c>
      <c r="G178" s="162">
        <v>0</v>
      </c>
      <c r="H178" s="96">
        <f t="shared" si="6"/>
        <v>11000</v>
      </c>
      <c r="I178" s="96">
        <f t="shared" si="6"/>
        <v>11000</v>
      </c>
    </row>
    <row r="179" spans="2:9" s="2" customFormat="1" ht="15.75" customHeight="1">
      <c r="B179" s="168" t="s">
        <v>55</v>
      </c>
      <c r="C179" s="177" t="s">
        <v>94</v>
      </c>
      <c r="D179" s="179" t="s">
        <v>214</v>
      </c>
      <c r="E179" s="176" t="s">
        <v>216</v>
      </c>
      <c r="F179" s="176">
        <v>500</v>
      </c>
      <c r="G179" s="162">
        <v>0</v>
      </c>
      <c r="H179" s="96">
        <f t="shared" si="6"/>
        <v>11000</v>
      </c>
      <c r="I179" s="96">
        <f t="shared" si="6"/>
        <v>11000</v>
      </c>
    </row>
    <row r="180" spans="2:9" s="2" customFormat="1" ht="15" customHeight="1">
      <c r="B180" s="169" t="s">
        <v>38</v>
      </c>
      <c r="C180" s="177" t="s">
        <v>94</v>
      </c>
      <c r="D180" s="179" t="s">
        <v>214</v>
      </c>
      <c r="E180" s="176" t="s">
        <v>216</v>
      </c>
      <c r="F180" s="176" t="s">
        <v>40</v>
      </c>
      <c r="G180" s="162">
        <v>0</v>
      </c>
      <c r="H180" s="96">
        <v>11000</v>
      </c>
      <c r="I180" s="96">
        <f>H180</f>
        <v>11000</v>
      </c>
    </row>
    <row r="181" spans="2:9" s="2" customFormat="1" ht="12.75">
      <c r="B181" s="34" t="s">
        <v>32</v>
      </c>
      <c r="C181" s="172" t="s">
        <v>94</v>
      </c>
      <c r="D181" s="173" t="s">
        <v>26</v>
      </c>
      <c r="E181" s="174"/>
      <c r="F181" s="175"/>
      <c r="G181" s="131">
        <v>13699042.57</v>
      </c>
      <c r="H181" s="131">
        <f>H182</f>
        <v>-152240.6100000004</v>
      </c>
      <c r="I181" s="131">
        <f>I182</f>
        <v>13546801.96</v>
      </c>
    </row>
    <row r="182" spans="2:9" s="2" customFormat="1" ht="12.75">
      <c r="B182" s="34" t="s">
        <v>1</v>
      </c>
      <c r="C182" s="78">
        <v>261</v>
      </c>
      <c r="D182" s="35" t="s">
        <v>27</v>
      </c>
      <c r="E182" s="35"/>
      <c r="F182" s="35"/>
      <c r="G182" s="36">
        <v>13699042.57</v>
      </c>
      <c r="H182" s="36">
        <f>H187+H194+H197</f>
        <v>-152240.6100000004</v>
      </c>
      <c r="I182" s="36">
        <f>I183+I194+I197</f>
        <v>13546801.96</v>
      </c>
    </row>
    <row r="183" spans="2:9" s="2" customFormat="1" ht="25.5">
      <c r="B183" s="37" t="s">
        <v>114</v>
      </c>
      <c r="C183" s="78">
        <v>261</v>
      </c>
      <c r="D183" s="38" t="s">
        <v>27</v>
      </c>
      <c r="E183" s="56" t="s">
        <v>153</v>
      </c>
      <c r="F183" s="35"/>
      <c r="G183" s="44">
        <v>10738216.91</v>
      </c>
      <c r="H183" s="44"/>
      <c r="I183" s="44">
        <f>I184+I187</f>
        <v>10737676.91</v>
      </c>
    </row>
    <row r="184" spans="2:9" s="2" customFormat="1" ht="12.75">
      <c r="B184" s="53" t="s">
        <v>75</v>
      </c>
      <c r="C184" s="78">
        <v>261</v>
      </c>
      <c r="D184" s="38" t="s">
        <v>27</v>
      </c>
      <c r="E184" s="56" t="s">
        <v>154</v>
      </c>
      <c r="F184" s="54"/>
      <c r="G184" s="55">
        <v>4826981.27</v>
      </c>
      <c r="H184" s="55"/>
      <c r="I184" s="55">
        <f>I185</f>
        <v>4826981.27</v>
      </c>
    </row>
    <row r="185" spans="2:9" s="2" customFormat="1" ht="26.25" customHeight="1">
      <c r="B185" s="53" t="s">
        <v>82</v>
      </c>
      <c r="C185" s="78">
        <v>261</v>
      </c>
      <c r="D185" s="56" t="s">
        <v>27</v>
      </c>
      <c r="E185" s="56" t="s">
        <v>154</v>
      </c>
      <c r="F185" s="56" t="s">
        <v>80</v>
      </c>
      <c r="G185" s="57">
        <v>4826981.27</v>
      </c>
      <c r="H185" s="57"/>
      <c r="I185" s="57">
        <f>I186</f>
        <v>4826981.27</v>
      </c>
    </row>
    <row r="186" spans="2:9" s="2" customFormat="1" ht="14.25" customHeight="1">
      <c r="B186" s="53" t="s">
        <v>83</v>
      </c>
      <c r="C186" s="78">
        <v>261</v>
      </c>
      <c r="D186" s="56" t="s">
        <v>27</v>
      </c>
      <c r="E186" s="56" t="s">
        <v>154</v>
      </c>
      <c r="F186" s="56" t="s">
        <v>81</v>
      </c>
      <c r="G186" s="57">
        <v>4826981.27</v>
      </c>
      <c r="H186" s="57"/>
      <c r="I186" s="57">
        <v>4826981.27</v>
      </c>
    </row>
    <row r="187" spans="2:9" s="2" customFormat="1" ht="51">
      <c r="B187" s="53" t="s">
        <v>117</v>
      </c>
      <c r="C187" s="78">
        <v>261</v>
      </c>
      <c r="D187" s="56" t="s">
        <v>27</v>
      </c>
      <c r="E187" s="56" t="s">
        <v>156</v>
      </c>
      <c r="F187" s="56"/>
      <c r="G187" s="57">
        <v>5911235.640000001</v>
      </c>
      <c r="H187" s="57">
        <f>H188+H190+H192</f>
        <v>-540.0000000004111</v>
      </c>
      <c r="I187" s="57">
        <f>I188+I192</f>
        <v>5910695.640000001</v>
      </c>
    </row>
    <row r="188" spans="2:9" s="2" customFormat="1" ht="25.5">
      <c r="B188" s="53" t="s">
        <v>82</v>
      </c>
      <c r="C188" s="78">
        <v>261</v>
      </c>
      <c r="D188" s="56" t="s">
        <v>27</v>
      </c>
      <c r="E188" s="56" t="s">
        <v>156</v>
      </c>
      <c r="F188" s="56" t="s">
        <v>80</v>
      </c>
      <c r="G188" s="57">
        <v>5584513.44</v>
      </c>
      <c r="H188" s="57">
        <f>H189</f>
        <v>293921.7599999998</v>
      </c>
      <c r="I188" s="57">
        <f>I189</f>
        <v>5878435.2</v>
      </c>
    </row>
    <row r="189" spans="2:9" s="2" customFormat="1" ht="12.75">
      <c r="B189" s="53" t="s">
        <v>83</v>
      </c>
      <c r="C189" s="78">
        <v>261</v>
      </c>
      <c r="D189" s="56" t="s">
        <v>27</v>
      </c>
      <c r="E189" s="56" t="s">
        <v>156</v>
      </c>
      <c r="F189" s="56" t="s">
        <v>81</v>
      </c>
      <c r="G189" s="57">
        <v>5584513.44</v>
      </c>
      <c r="H189" s="57">
        <f>I189-G189</f>
        <v>293921.7599999998</v>
      </c>
      <c r="I189" s="57">
        <v>5878435.2</v>
      </c>
    </row>
    <row r="190" spans="2:9" s="2" customFormat="1" ht="25.5">
      <c r="B190" s="53" t="s">
        <v>82</v>
      </c>
      <c r="C190" s="78">
        <v>261</v>
      </c>
      <c r="D190" s="56" t="s">
        <v>27</v>
      </c>
      <c r="E190" s="56" t="s">
        <v>156</v>
      </c>
      <c r="F190" s="56" t="s">
        <v>80</v>
      </c>
      <c r="G190" s="57">
        <f>G191</f>
        <v>326722.2000000002</v>
      </c>
      <c r="H190" s="57">
        <f>H191</f>
        <v>-326722.2000000002</v>
      </c>
      <c r="I190" s="57">
        <v>0</v>
      </c>
    </row>
    <row r="191" spans="2:9" s="2" customFormat="1" ht="12.75">
      <c r="B191" s="53" t="s">
        <v>83</v>
      </c>
      <c r="C191" s="78">
        <v>261</v>
      </c>
      <c r="D191" s="56" t="s">
        <v>27</v>
      </c>
      <c r="E191" s="56" t="s">
        <v>156</v>
      </c>
      <c r="F191" s="56" t="s">
        <v>81</v>
      </c>
      <c r="G191" s="57">
        <f>G187-G188</f>
        <v>326722.2000000002</v>
      </c>
      <c r="H191" s="57">
        <f>-G191</f>
        <v>-326722.2000000002</v>
      </c>
      <c r="I191" s="57">
        <v>0</v>
      </c>
    </row>
    <row r="192" spans="2:9" s="2" customFormat="1" ht="25.5">
      <c r="B192" s="53" t="s">
        <v>82</v>
      </c>
      <c r="C192" s="78">
        <v>261</v>
      </c>
      <c r="D192" s="56" t="s">
        <v>27</v>
      </c>
      <c r="E192" s="56" t="s">
        <v>156</v>
      </c>
      <c r="F192" s="56" t="s">
        <v>80</v>
      </c>
      <c r="G192" s="57">
        <v>0</v>
      </c>
      <c r="H192" s="57">
        <f>H193</f>
        <v>32260.44</v>
      </c>
      <c r="I192" s="57">
        <f>I193</f>
        <v>32260.44</v>
      </c>
    </row>
    <row r="193" spans="2:9" s="2" customFormat="1" ht="12.75">
      <c r="B193" s="53" t="s">
        <v>83</v>
      </c>
      <c r="C193" s="78">
        <v>261</v>
      </c>
      <c r="D193" s="56" t="s">
        <v>27</v>
      </c>
      <c r="E193" s="56" t="s">
        <v>156</v>
      </c>
      <c r="F193" s="56" t="s">
        <v>81</v>
      </c>
      <c r="G193" s="57">
        <v>0</v>
      </c>
      <c r="H193" s="57">
        <f>I193</f>
        <v>32260.44</v>
      </c>
      <c r="I193" s="57">
        <v>32260.44</v>
      </c>
    </row>
    <row r="194" spans="2:9" s="2" customFormat="1" ht="25.5">
      <c r="B194" s="53" t="s">
        <v>98</v>
      </c>
      <c r="C194" s="78">
        <v>261</v>
      </c>
      <c r="D194" s="56" t="s">
        <v>27</v>
      </c>
      <c r="E194" s="56" t="s">
        <v>157</v>
      </c>
      <c r="F194" s="56"/>
      <c r="G194" s="57">
        <v>513940.11</v>
      </c>
      <c r="H194" s="57">
        <f>H195</f>
        <v>-166268.61</v>
      </c>
      <c r="I194" s="57">
        <f>I195</f>
        <v>347671.5</v>
      </c>
    </row>
    <row r="195" spans="2:9" s="2" customFormat="1" ht="25.5">
      <c r="B195" s="13" t="s">
        <v>62</v>
      </c>
      <c r="C195" s="78">
        <v>261</v>
      </c>
      <c r="D195" s="62" t="s">
        <v>27</v>
      </c>
      <c r="E195" s="56" t="s">
        <v>157</v>
      </c>
      <c r="F195" s="56" t="s">
        <v>45</v>
      </c>
      <c r="G195" s="57">
        <v>513940.11</v>
      </c>
      <c r="H195" s="57">
        <f>H196</f>
        <v>-166268.61</v>
      </c>
      <c r="I195" s="57">
        <f>I196</f>
        <v>347671.5</v>
      </c>
    </row>
    <row r="196" spans="2:9" s="2" customFormat="1" ht="25.5">
      <c r="B196" s="13" t="s">
        <v>50</v>
      </c>
      <c r="C196" s="78">
        <v>261</v>
      </c>
      <c r="D196" s="39" t="s">
        <v>27</v>
      </c>
      <c r="E196" s="56" t="s">
        <v>157</v>
      </c>
      <c r="F196" s="62" t="s">
        <v>46</v>
      </c>
      <c r="G196" s="63">
        <v>513940.11</v>
      </c>
      <c r="H196" s="63">
        <f>I196-G196</f>
        <v>-166268.61</v>
      </c>
      <c r="I196" s="63">
        <v>347671.5</v>
      </c>
    </row>
    <row r="197" spans="2:9" s="2" customFormat="1" ht="25.5">
      <c r="B197" s="37" t="s">
        <v>115</v>
      </c>
      <c r="C197" s="78">
        <v>261</v>
      </c>
      <c r="D197" s="56" t="s">
        <v>27</v>
      </c>
      <c r="E197" s="56" t="s">
        <v>155</v>
      </c>
      <c r="F197" s="39"/>
      <c r="G197" s="40">
        <v>2446885.55</v>
      </c>
      <c r="H197" s="40">
        <f>H200</f>
        <v>14568</v>
      </c>
      <c r="I197" s="40">
        <f>I198+I200</f>
        <v>2461453.55</v>
      </c>
    </row>
    <row r="198" spans="2:9" s="2" customFormat="1" ht="25.5">
      <c r="B198" s="53" t="s">
        <v>82</v>
      </c>
      <c r="C198" s="78">
        <v>261</v>
      </c>
      <c r="D198" s="56" t="s">
        <v>27</v>
      </c>
      <c r="E198" s="56" t="s">
        <v>155</v>
      </c>
      <c r="F198" s="56" t="s">
        <v>80</v>
      </c>
      <c r="G198" s="57">
        <v>1917000</v>
      </c>
      <c r="H198" s="57"/>
      <c r="I198" s="57">
        <f>I199</f>
        <v>1917000</v>
      </c>
    </row>
    <row r="199" spans="2:9" s="2" customFormat="1" ht="12.75">
      <c r="B199" s="53" t="s">
        <v>83</v>
      </c>
      <c r="C199" s="78">
        <v>261</v>
      </c>
      <c r="D199" s="56" t="s">
        <v>27</v>
      </c>
      <c r="E199" s="56" t="s">
        <v>155</v>
      </c>
      <c r="F199" s="56" t="s">
        <v>81</v>
      </c>
      <c r="G199" s="57">
        <v>1917000</v>
      </c>
      <c r="H199" s="57"/>
      <c r="I199" s="57">
        <v>1917000</v>
      </c>
    </row>
    <row r="200" spans="2:9" s="2" customFormat="1" ht="25.5">
      <c r="B200" s="53" t="s">
        <v>82</v>
      </c>
      <c r="C200" s="78">
        <v>261</v>
      </c>
      <c r="D200" s="56" t="s">
        <v>27</v>
      </c>
      <c r="E200" s="56" t="s">
        <v>155</v>
      </c>
      <c r="F200" s="56" t="s">
        <v>80</v>
      </c>
      <c r="G200" s="57">
        <v>529885.55</v>
      </c>
      <c r="H200" s="57">
        <f>H201</f>
        <v>14568</v>
      </c>
      <c r="I200" s="57">
        <f>I201</f>
        <v>544453.55</v>
      </c>
    </row>
    <row r="201" spans="2:9" s="2" customFormat="1" ht="12.75">
      <c r="B201" s="53" t="s">
        <v>83</v>
      </c>
      <c r="C201" s="78">
        <v>261</v>
      </c>
      <c r="D201" s="56" t="s">
        <v>27</v>
      </c>
      <c r="E201" s="56" t="s">
        <v>155</v>
      </c>
      <c r="F201" s="56" t="s">
        <v>81</v>
      </c>
      <c r="G201" s="57">
        <v>529885.55</v>
      </c>
      <c r="H201" s="57">
        <f>I201-G201</f>
        <v>14568</v>
      </c>
      <c r="I201" s="57">
        <v>544453.55</v>
      </c>
    </row>
    <row r="202" spans="2:9" s="2" customFormat="1" ht="12.75">
      <c r="B202" s="181" t="s">
        <v>12</v>
      </c>
      <c r="C202" s="155">
        <v>261</v>
      </c>
      <c r="D202" s="31" t="s">
        <v>29</v>
      </c>
      <c r="E202" s="56"/>
      <c r="F202" s="56"/>
      <c r="G202" s="125">
        <v>136840</v>
      </c>
      <c r="H202" s="125">
        <f>H208</f>
        <v>-12000</v>
      </c>
      <c r="I202" s="125">
        <f>I203+I208</f>
        <v>124840</v>
      </c>
    </row>
    <row r="203" spans="2:9" s="25" customFormat="1" ht="12.75">
      <c r="B203" s="70" t="s">
        <v>13</v>
      </c>
      <c r="C203" s="78">
        <v>261</v>
      </c>
      <c r="D203" s="64" t="s">
        <v>30</v>
      </c>
      <c r="E203" s="31"/>
      <c r="F203" s="31"/>
      <c r="G203" s="32">
        <v>84840</v>
      </c>
      <c r="H203" s="32"/>
      <c r="I203" s="32">
        <f>I204</f>
        <v>84840</v>
      </c>
    </row>
    <row r="204" spans="2:9" s="25" customFormat="1" ht="25.5">
      <c r="B204" s="66" t="s">
        <v>76</v>
      </c>
      <c r="C204" s="78">
        <v>261</v>
      </c>
      <c r="D204" s="39" t="s">
        <v>30</v>
      </c>
      <c r="E204" s="39" t="s">
        <v>186</v>
      </c>
      <c r="F204" s="64"/>
      <c r="G204" s="47">
        <v>84840</v>
      </c>
      <c r="H204" s="47"/>
      <c r="I204" s="47">
        <f>I205</f>
        <v>84840</v>
      </c>
    </row>
    <row r="205" spans="2:9" s="25" customFormat="1" ht="48.75" customHeight="1">
      <c r="B205" s="65" t="s">
        <v>67</v>
      </c>
      <c r="C205" s="78">
        <v>261</v>
      </c>
      <c r="D205" s="60" t="s">
        <v>30</v>
      </c>
      <c r="E205" s="39" t="s">
        <v>186</v>
      </c>
      <c r="F205" s="39"/>
      <c r="G205" s="40">
        <v>84840</v>
      </c>
      <c r="H205" s="40"/>
      <c r="I205" s="40">
        <f>I206</f>
        <v>84840</v>
      </c>
    </row>
    <row r="206" spans="2:9" s="25" customFormat="1" ht="15" customHeight="1">
      <c r="B206" s="45" t="s">
        <v>55</v>
      </c>
      <c r="C206" s="78">
        <v>261</v>
      </c>
      <c r="D206" s="46" t="s">
        <v>30</v>
      </c>
      <c r="E206" s="39" t="s">
        <v>186</v>
      </c>
      <c r="F206" s="60" t="s">
        <v>22</v>
      </c>
      <c r="G206" s="61">
        <v>84840</v>
      </c>
      <c r="H206" s="61"/>
      <c r="I206" s="61">
        <f>I207</f>
        <v>84840</v>
      </c>
    </row>
    <row r="207" spans="2:9" s="25" customFormat="1" ht="12.75">
      <c r="B207" s="67" t="s">
        <v>38</v>
      </c>
      <c r="C207" s="78">
        <v>261</v>
      </c>
      <c r="D207" s="39" t="s">
        <v>30</v>
      </c>
      <c r="E207" s="39" t="s">
        <v>186</v>
      </c>
      <c r="F207" s="46" t="s">
        <v>40</v>
      </c>
      <c r="G207" s="152">
        <v>84840</v>
      </c>
      <c r="H207" s="47"/>
      <c r="I207" s="47">
        <v>84840</v>
      </c>
    </row>
    <row r="208" spans="2:9" s="25" customFormat="1" ht="12.75">
      <c r="B208" s="153" t="s">
        <v>202</v>
      </c>
      <c r="C208" s="149">
        <v>261</v>
      </c>
      <c r="D208" s="48" t="s">
        <v>197</v>
      </c>
      <c r="E208" s="48"/>
      <c r="F208" s="48"/>
      <c r="G208" s="154">
        <v>52000</v>
      </c>
      <c r="H208" s="154">
        <f aca="true" t="shared" si="7" ref="H208:I210">H209</f>
        <v>-12000</v>
      </c>
      <c r="I208" s="154">
        <f t="shared" si="7"/>
        <v>40000</v>
      </c>
    </row>
    <row r="209" spans="2:9" s="25" customFormat="1" ht="12.75">
      <c r="B209" s="67" t="s">
        <v>69</v>
      </c>
      <c r="C209" s="87">
        <v>261</v>
      </c>
      <c r="D209" s="39" t="s">
        <v>197</v>
      </c>
      <c r="E209" s="39" t="s">
        <v>139</v>
      </c>
      <c r="F209" s="39"/>
      <c r="G209" s="151">
        <v>52000</v>
      </c>
      <c r="H209" s="151">
        <f t="shared" si="7"/>
        <v>-12000</v>
      </c>
      <c r="I209" s="151">
        <f t="shared" si="7"/>
        <v>40000</v>
      </c>
    </row>
    <row r="210" spans="2:9" s="25" customFormat="1" ht="12.75">
      <c r="B210" s="67" t="s">
        <v>200</v>
      </c>
      <c r="C210" s="87">
        <v>261</v>
      </c>
      <c r="D210" s="39" t="s">
        <v>197</v>
      </c>
      <c r="E210" s="39" t="s">
        <v>139</v>
      </c>
      <c r="F210" s="39" t="s">
        <v>198</v>
      </c>
      <c r="G210" s="151">
        <v>52000</v>
      </c>
      <c r="H210" s="151">
        <f t="shared" si="7"/>
        <v>-12000</v>
      </c>
      <c r="I210" s="151">
        <f t="shared" si="7"/>
        <v>40000</v>
      </c>
    </row>
    <row r="211" spans="2:9" s="25" customFormat="1" ht="25.5">
      <c r="B211" s="150" t="s">
        <v>201</v>
      </c>
      <c r="C211" s="87">
        <v>261</v>
      </c>
      <c r="D211" s="39" t="s">
        <v>197</v>
      </c>
      <c r="E211" s="39" t="s">
        <v>139</v>
      </c>
      <c r="F211" s="39" t="s">
        <v>199</v>
      </c>
      <c r="G211" s="151">
        <v>52000</v>
      </c>
      <c r="H211" s="151">
        <v>-12000</v>
      </c>
      <c r="I211" s="151">
        <v>40000</v>
      </c>
    </row>
    <row r="212" spans="2:9" s="25" customFormat="1" ht="12.75" customHeight="1">
      <c r="B212" s="49" t="s">
        <v>31</v>
      </c>
      <c r="C212" s="78">
        <v>261</v>
      </c>
      <c r="D212" s="59" t="s">
        <v>77</v>
      </c>
      <c r="E212" s="39"/>
      <c r="F212" s="39"/>
      <c r="G212" s="125">
        <v>2897332.96</v>
      </c>
      <c r="H212" s="125"/>
      <c r="I212" s="125">
        <f>I213</f>
        <v>2897332.96</v>
      </c>
    </row>
    <row r="213" spans="2:9" s="25" customFormat="1" ht="12.75">
      <c r="B213" s="42" t="s">
        <v>96</v>
      </c>
      <c r="C213" s="78">
        <v>261</v>
      </c>
      <c r="D213" s="48" t="s">
        <v>97</v>
      </c>
      <c r="E213" s="59"/>
      <c r="F213" s="58"/>
      <c r="G213" s="44">
        <v>2897332.96</v>
      </c>
      <c r="H213" s="44"/>
      <c r="I213" s="44">
        <f>I214</f>
        <v>2897332.96</v>
      </c>
    </row>
    <row r="214" spans="2:9" s="25" customFormat="1" ht="29.25" customHeight="1">
      <c r="B214" s="41" t="s">
        <v>116</v>
      </c>
      <c r="C214" s="78">
        <v>261</v>
      </c>
      <c r="D214" s="39" t="s">
        <v>97</v>
      </c>
      <c r="E214" s="134" t="s">
        <v>176</v>
      </c>
      <c r="F214" s="132"/>
      <c r="G214" s="44">
        <v>2897332.96</v>
      </c>
      <c r="H214" s="44"/>
      <c r="I214" s="44">
        <f>I217</f>
        <v>2897332.96</v>
      </c>
    </row>
    <row r="215" spans="2:9" s="25" customFormat="1" ht="27.75" customHeight="1">
      <c r="B215" s="133" t="s">
        <v>173</v>
      </c>
      <c r="C215" s="137">
        <v>261</v>
      </c>
      <c r="D215" s="39" t="s">
        <v>97</v>
      </c>
      <c r="E215" s="138" t="s">
        <v>175</v>
      </c>
      <c r="F215" s="48"/>
      <c r="G215" s="135">
        <v>2897332.96</v>
      </c>
      <c r="H215" s="135"/>
      <c r="I215" s="135">
        <f>I216</f>
        <v>2897332.96</v>
      </c>
    </row>
    <row r="216" spans="2:9" s="25" customFormat="1" ht="29.25" customHeight="1">
      <c r="B216" s="133" t="s">
        <v>174</v>
      </c>
      <c r="C216" s="137">
        <v>261</v>
      </c>
      <c r="D216" s="39" t="s">
        <v>97</v>
      </c>
      <c r="E216" s="138" t="s">
        <v>158</v>
      </c>
      <c r="F216" s="48"/>
      <c r="G216" s="135">
        <v>2897332.96</v>
      </c>
      <c r="H216" s="135"/>
      <c r="I216" s="135">
        <f>I217</f>
        <v>2897332.96</v>
      </c>
    </row>
    <row r="217" spans="2:9" s="25" customFormat="1" ht="26.25" customHeight="1">
      <c r="B217" s="53" t="s">
        <v>82</v>
      </c>
      <c r="C217" s="137">
        <v>261</v>
      </c>
      <c r="D217" s="39" t="s">
        <v>97</v>
      </c>
      <c r="E217" s="127" t="s">
        <v>158</v>
      </c>
      <c r="F217" s="136" t="s">
        <v>80</v>
      </c>
      <c r="G217" s="47">
        <v>2897332.96</v>
      </c>
      <c r="H217" s="47"/>
      <c r="I217" s="47">
        <f>I218</f>
        <v>2897332.96</v>
      </c>
    </row>
    <row r="218" spans="2:9" s="25" customFormat="1" ht="18.75" customHeight="1">
      <c r="B218" s="115" t="s">
        <v>113</v>
      </c>
      <c r="C218" s="116">
        <v>261</v>
      </c>
      <c r="D218" s="126" t="s">
        <v>97</v>
      </c>
      <c r="E218" s="39" t="s">
        <v>158</v>
      </c>
      <c r="F218" s="39" t="s">
        <v>81</v>
      </c>
      <c r="G218" s="128">
        <v>2897332.96</v>
      </c>
      <c r="H218" s="128"/>
      <c r="I218" s="128">
        <v>2897332.96</v>
      </c>
    </row>
    <row r="219" spans="2:8" s="25" customFormat="1" ht="12.75">
      <c r="B219" s="1"/>
      <c r="C219" s="1"/>
      <c r="D219" s="1"/>
      <c r="E219" s="1"/>
      <c r="F219" s="1"/>
      <c r="G219" s="1"/>
      <c r="H219" s="1"/>
    </row>
    <row r="220" spans="2:8" s="25" customFormat="1" ht="12.75">
      <c r="B220" s="50"/>
      <c r="C220" s="51"/>
      <c r="D220" s="52"/>
      <c r="E220" s="1"/>
      <c r="F220" s="1"/>
      <c r="G220" s="1"/>
      <c r="H220" s="1"/>
    </row>
    <row r="221" spans="2:8" ht="12.75">
      <c r="B221" s="1"/>
      <c r="D221" s="1"/>
      <c r="E221" s="1"/>
      <c r="F221" s="1"/>
      <c r="G221" s="1"/>
      <c r="H221" s="1"/>
    </row>
    <row r="222" spans="1:8" ht="12.75">
      <c r="A222" s="2"/>
      <c r="B222" s="1"/>
      <c r="D222" s="1"/>
      <c r="E222" s="1"/>
      <c r="F222" s="1"/>
      <c r="G222" s="1"/>
      <c r="H222" s="1"/>
    </row>
    <row r="223" spans="1:8" ht="12.75">
      <c r="A223" s="2"/>
      <c r="B223" s="1"/>
      <c r="D223" s="1"/>
      <c r="E223" s="1"/>
      <c r="F223" s="1"/>
      <c r="G223" s="1"/>
      <c r="H223" s="1"/>
    </row>
    <row r="224" spans="1:8" ht="29.25" customHeight="1">
      <c r="A224" s="2"/>
      <c r="B224" s="1"/>
      <c r="D224" s="1"/>
      <c r="E224" s="1"/>
      <c r="F224" s="1"/>
      <c r="G224" s="1"/>
      <c r="H224" s="1"/>
    </row>
    <row r="225" spans="2:8" ht="12.75">
      <c r="B225" s="1"/>
      <c r="D225" s="1"/>
      <c r="E225" s="1"/>
      <c r="F225" s="1"/>
      <c r="G225" s="1"/>
      <c r="H225" s="1"/>
    </row>
    <row r="226" spans="2:8" ht="12.75">
      <c r="B226" s="1"/>
      <c r="D226" s="1"/>
      <c r="E226" s="1"/>
      <c r="F226" s="1"/>
      <c r="G226" s="1"/>
      <c r="H226" s="1"/>
    </row>
    <row r="227" spans="1:8" ht="12.75">
      <c r="A227" s="3"/>
      <c r="B227" s="1"/>
      <c r="D227" s="1"/>
      <c r="E227" s="1"/>
      <c r="F227" s="1"/>
      <c r="G227" s="1"/>
      <c r="H227" s="1"/>
    </row>
    <row r="228" spans="1:8" ht="12.75">
      <c r="A228" s="3"/>
      <c r="B228" s="1"/>
      <c r="D228" s="1"/>
      <c r="E228" s="1"/>
      <c r="F228" s="1"/>
      <c r="G228" s="1"/>
      <c r="H228" s="1"/>
    </row>
    <row r="229" spans="1:8" ht="30" customHeight="1">
      <c r="A229" s="2"/>
      <c r="B229" s="1"/>
      <c r="D229" s="1"/>
      <c r="E229" s="1"/>
      <c r="F229" s="1"/>
      <c r="G229" s="1"/>
      <c r="H229" s="1"/>
    </row>
    <row r="230" spans="2:8" ht="27" customHeight="1">
      <c r="B230" s="1"/>
      <c r="D230" s="1"/>
      <c r="E230" s="1"/>
      <c r="F230" s="1"/>
      <c r="G230" s="1"/>
      <c r="H230" s="1"/>
    </row>
    <row r="231" spans="2:8" ht="14.25" customHeight="1">
      <c r="B231" s="1"/>
      <c r="D231" s="1"/>
      <c r="E231" s="1"/>
      <c r="F231" s="1"/>
      <c r="G231" s="1"/>
      <c r="H231" s="1"/>
    </row>
    <row r="232" spans="2:8" ht="26.25" customHeight="1">
      <c r="B232" s="1"/>
      <c r="D232" s="1"/>
      <c r="E232" s="1"/>
      <c r="F232" s="1"/>
      <c r="G232" s="1"/>
      <c r="H232" s="1"/>
    </row>
  </sheetData>
  <sheetProtection/>
  <mergeCells count="11">
    <mergeCell ref="C12:C14"/>
    <mergeCell ref="G12:G14"/>
    <mergeCell ref="I12:I14"/>
    <mergeCell ref="H12:H14"/>
    <mergeCell ref="D3:G6"/>
    <mergeCell ref="D7:G7"/>
    <mergeCell ref="B12:B14"/>
    <mergeCell ref="D12:D14"/>
    <mergeCell ref="E12:E14"/>
    <mergeCell ref="F12:F14"/>
    <mergeCell ref="B8:G10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7" t="s">
        <v>101</v>
      </c>
      <c r="C1" s="97"/>
      <c r="D1" s="101"/>
      <c r="E1" s="101"/>
      <c r="F1" s="101"/>
    </row>
    <row r="2" spans="2:6" ht="12.75">
      <c r="B2" s="97" t="s">
        <v>102</v>
      </c>
      <c r="C2" s="97"/>
      <c r="D2" s="101"/>
      <c r="E2" s="101"/>
      <c r="F2" s="101"/>
    </row>
    <row r="3" spans="2:6" ht="12.75">
      <c r="B3" s="98"/>
      <c r="C3" s="98"/>
      <c r="D3" s="102"/>
      <c r="E3" s="102"/>
      <c r="F3" s="102"/>
    </row>
    <row r="4" spans="2:6" ht="51">
      <c r="B4" s="98" t="s">
        <v>103</v>
      </c>
      <c r="C4" s="98"/>
      <c r="D4" s="102"/>
      <c r="E4" s="102"/>
      <c r="F4" s="102"/>
    </row>
    <row r="5" spans="2:6" ht="12.75">
      <c r="B5" s="98"/>
      <c r="C5" s="98"/>
      <c r="D5" s="102"/>
      <c r="E5" s="102"/>
      <c r="F5" s="102"/>
    </row>
    <row r="6" spans="2:6" ht="25.5">
      <c r="B6" s="97" t="s">
        <v>104</v>
      </c>
      <c r="C6" s="97"/>
      <c r="D6" s="101"/>
      <c r="E6" s="101" t="s">
        <v>105</v>
      </c>
      <c r="F6" s="101" t="s">
        <v>106</v>
      </c>
    </row>
    <row r="7" spans="2:6" ht="13.5" thickBot="1">
      <c r="B7" s="98"/>
      <c r="C7" s="98"/>
      <c r="D7" s="102"/>
      <c r="E7" s="102"/>
      <c r="F7" s="102"/>
    </row>
    <row r="8" spans="2:6" ht="39" thickBot="1">
      <c r="B8" s="99" t="s">
        <v>107</v>
      </c>
      <c r="C8" s="100"/>
      <c r="D8" s="103"/>
      <c r="E8" s="103">
        <v>2</v>
      </c>
      <c r="F8" s="104" t="s">
        <v>108</v>
      </c>
    </row>
    <row r="9" spans="2:6" ht="12.75">
      <c r="B9" s="98"/>
      <c r="C9" s="98"/>
      <c r="D9" s="102"/>
      <c r="E9" s="102"/>
      <c r="F9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2021-01-18T06:30:08Z</cp:lastPrinted>
  <dcterms:created xsi:type="dcterms:W3CDTF">2009-02-03T11:21:42Z</dcterms:created>
  <dcterms:modified xsi:type="dcterms:W3CDTF">2021-02-02T09:38:49Z</dcterms:modified>
  <cp:category/>
  <cp:version/>
  <cp:contentType/>
  <cp:contentStatus/>
</cp:coreProperties>
</file>