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6990" activeTab="0"/>
  </bookViews>
  <sheets>
    <sheet name="анализ 1" sheetId="1" r:id="rId1"/>
    <sheet name="Лист1" sheetId="2" r:id="rId2"/>
  </sheets>
  <definedNames>
    <definedName name="_xlnm.Print_Titles" localSheetId="0">'анализ 1'!$10:$12</definedName>
    <definedName name="_xlnm.Print_Area" localSheetId="0">'анализ 1'!$B$1:$Q$180</definedName>
  </definedNames>
  <calcPr fullCalcOnLoad="1"/>
</workbook>
</file>

<file path=xl/sharedStrings.xml><?xml version="1.0" encoding="utf-8"?>
<sst xmlns="http://schemas.openxmlformats.org/spreadsheetml/2006/main" count="573" uniqueCount="199">
  <si>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</si>
  <si>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</si>
  <si>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</si>
  <si>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</si>
  <si>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</si>
  <si>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</si>
  <si>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</si>
  <si>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</si>
  <si>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</si>
  <si>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</si>
  <si>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</si>
  <si>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</si>
  <si>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</si>
  <si>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</si>
  <si>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</si>
  <si>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</si>
  <si>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</si>
  <si>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</si>
  <si>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</si>
  <si>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</si>
  <si>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</si>
  <si>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</si>
  <si>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</si>
  <si>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</si>
  <si>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</si>
  <si>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</si>
  <si>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</si>
  <si>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</si>
  <si>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</si>
  <si>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</si>
  <si>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</si>
  <si>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</si>
  <si>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</si>
  <si>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</si>
  <si>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</si>
  <si>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</si>
  <si>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</si>
  <si>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</si>
  <si>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</si>
  <si>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</si>
  <si>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</si>
  <si>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</si>
  <si>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</si>
  <si>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</si>
  <si>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</si>
  <si>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</si>
  <si>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</si>
  <si>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</si>
  <si>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</si>
  <si>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</si>
  <si>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</si>
  <si>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</si>
  <si>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</si>
  <si>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</si>
  <si>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</si>
  <si>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</si>
  <si>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</si>
  <si>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</si>
  <si>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</si>
  <si>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</si>
  <si>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</si>
  <si>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</si>
  <si>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</si>
  <si>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</si>
  <si>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</si>
  <si>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</si>
  <si>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</si>
  <si>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</si>
  <si>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</si>
  <si>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</si>
  <si>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</si>
  <si>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</si>
  <si>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</si>
  <si>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</si>
  <si>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</si>
  <si>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</si>
  <si>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</si>
  <si>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</si>
  <si>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</si>
  <si>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</si>
  <si>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</si>
  <si>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</si>
  <si>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</si>
  <si>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</si>
  <si>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</si>
  <si>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</si>
  <si>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</si>
  <si>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</si>
  <si>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</si>
  <si>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</si>
  <si>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Национальная экономика</t>
  </si>
  <si>
    <t>0400</t>
  </si>
  <si>
    <t>0409</t>
  </si>
  <si>
    <t>0412</t>
  </si>
  <si>
    <t>Стимулирование Глав администраций сельских поселений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</si>
  <si>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</si>
  <si>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</si>
  <si>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Содержание муниципального жилищного фонда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</si>
  <si>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</si>
  <si>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</si>
  <si>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Благоустройство дворовых территорий и территорий соответствующего функционального назначения</t>
  </si>
  <si>
    <t xml:space="preserve"> бюджетные ассигнования на 2019 год</t>
  </si>
  <si>
    <t>1101</t>
  </si>
  <si>
    <t>Физическая культура</t>
  </si>
  <si>
    <t>к Решению поселкового Собрания сельского поселения</t>
  </si>
  <si>
    <t>Реализация мероприятий подпрограммы "Устойчивое развитие сельских территорий"</t>
  </si>
  <si>
    <t>Расходы на реализацию проектов развития общественной инфраструктуры муниципальных образований Малоярославецкого рапйона, основанных на местных инициативах</t>
  </si>
  <si>
    <t>850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</si>
  <si>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</si>
  <si>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</si>
  <si>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 xml:space="preserve">Субсидия местным бюджетам из областного бюджета на какпитальный ремонт водопроводных сетей, канализационных сетей, объектов централизовыанной системы холодного водоснабжения и (илм) водоотведения муниципальной собственности  </t>
  </si>
  <si>
    <t>Приложение № 3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</si>
  <si>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</si>
  <si>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Мероприятия направленные на энергосбережение и повышение энергоэффективности</t>
  </si>
  <si>
    <t>Другие вопросы в области социальной политики</t>
  </si>
  <si>
    <t>1006</t>
  </si>
  <si>
    <t xml:space="preserve">   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</si>
  <si>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Уплата налогов, сборов и иных платежей</t>
  </si>
  <si>
    <t>Обеспечение финансовой устойчивости муниципальных образований Калужской области</t>
  </si>
  <si>
    <t>08 1 01 S0250</t>
  </si>
  <si>
    <t xml:space="preserve"> 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</si>
  <si>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</si>
  <si>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</si>
  <si>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</si>
  <si>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81 0 00 00000</t>
  </si>
  <si>
    <t>81 0 0  000400</t>
  </si>
  <si>
    <t>90 0 00 00000</t>
  </si>
  <si>
    <t>90 0 00 00150</t>
  </si>
  <si>
    <t>74 0 00 00000</t>
  </si>
  <si>
    <t>74 0 00 00400</t>
  </si>
  <si>
    <t>74 0 00 00450</t>
  </si>
  <si>
    <t>90 0 00 00600</t>
  </si>
  <si>
    <t>90 0 01 03000</t>
  </si>
  <si>
    <t>90 0 00 00920</t>
  </si>
  <si>
    <t>90 0 00 00200</t>
  </si>
  <si>
    <t>90 0 01 86060</t>
  </si>
  <si>
    <t>99 9 00 00000</t>
  </si>
  <si>
    <t>99 9 00 51180</t>
  </si>
  <si>
    <t>04 1 01 04090</t>
  </si>
  <si>
    <t>90 0 02 04090</t>
  </si>
  <si>
    <t>90 0 03 00610</t>
  </si>
  <si>
    <t>30 0 00 00030</t>
  </si>
  <si>
    <t>06 0 02 11110</t>
  </si>
  <si>
    <t>07 0 01 S7020</t>
  </si>
  <si>
    <t>05 0 00 88370</t>
  </si>
  <si>
    <t>05 0 01 00125</t>
  </si>
  <si>
    <t>05 0 01 00525</t>
  </si>
  <si>
    <t>05 0 01 04250</t>
  </si>
  <si>
    <t>90 0 04 S0240</t>
  </si>
  <si>
    <t>90 0 04 01500</t>
  </si>
  <si>
    <t>05 0 00 85550</t>
  </si>
  <si>
    <t>08 0 00 00000</t>
  </si>
  <si>
    <t>08 1 00 00000</t>
  </si>
  <si>
    <t>08 1 01 00260</t>
  </si>
  <si>
    <t>08 3 01 00027</t>
  </si>
  <si>
    <t>08 2 01 00029</t>
  </si>
  <si>
    <t>20 0 01 00910</t>
  </si>
  <si>
    <t xml:space="preserve">Муниципальная программа сельского поселения "Поселок Детчино" "Совершенствование и развитие сети автомобильных дорог сельского поселения "Поселок Детчино" </t>
  </si>
  <si>
    <t>Подпрограмма  "Безопасность дорожного  движения поселении "Поселок Детчино"</t>
  </si>
  <si>
    <t>04 0 00 00000</t>
  </si>
  <si>
    <t xml:space="preserve">Муниципальная программа сельского поселения "Поселок Детчино" "Благоустройство территории сельского поселения "Поселок Детчино" </t>
  </si>
  <si>
    <t>05 0 00 00000</t>
  </si>
  <si>
    <t xml:space="preserve">Муниципальная программа сельского поселения "Поселок Детчино" "Энергосбережение и повышение энергоэффективности в сельском поселении "Поселок Детчино" </t>
  </si>
  <si>
    <t>Основное мероприятие "Реализация мероприятий в рамках программы "Энергосбережения и повышения энергоэффективности"</t>
  </si>
  <si>
    <t>06 0 00 00000</t>
  </si>
  <si>
    <t>06 0 02 00000</t>
  </si>
  <si>
    <t>Муниципальная программа "Комплексное развитие систем коммунальной инфраструктуры на территории муниципального образования сельское поселение "Поселок Детчино" на 2014-2024 годы"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</si>
  <si>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комплекса"</t>
  </si>
  <si>
    <t>07 0 00 00000</t>
  </si>
  <si>
    <t>07 0 01 00000</t>
  </si>
  <si>
    <t xml:space="preserve">Муниципальная  программа сельского поселения "Поселок Детчино" "Развитие культуры в сельском поселении "Поселок Детчино" </t>
  </si>
  <si>
    <t xml:space="preserve">    Основное мероприятие  "Развитие учреждений культуры"</t>
  </si>
  <si>
    <t>08 1 01 00000</t>
  </si>
  <si>
    <t>08 2 00 00000</t>
  </si>
  <si>
    <t>08 2 01 00000</t>
  </si>
  <si>
    <t>Организация и проведение мероприятий в сфере культуры, искусства и кинематографии</t>
  </si>
  <si>
    <t xml:space="preserve">  Подпрограмма совершенствование и развитие муниципальных библиотек в сельском поселении "Поселок Детчино"</t>
  </si>
  <si>
    <t xml:space="preserve">    Основное мероприятие "Развитие муниципальных библиотек"</t>
  </si>
  <si>
    <t xml:space="preserve">      Расходы на обеспечение деятельности муниципальных библиотек и организацию библиотечного обслуживания</t>
  </si>
  <si>
    <t>08 3 00 00000</t>
  </si>
  <si>
    <t>08 3 01 00000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</si>
  <si>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</si>
  <si>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 xml:space="preserve">    Основное мероприятие "Развитие учреждений в области физической культуры и спорта""</t>
  </si>
  <si>
    <t xml:space="preserve">      Реализация мероприятий "Развитие физической культуры и спорта в сельском поселении "Поселок Детчино""</t>
  </si>
  <si>
    <t>02 0 00 00000</t>
  </si>
  <si>
    <t>02 0 01 00000</t>
  </si>
  <si>
    <t>02 0 00 00028</t>
  </si>
  <si>
    <t xml:space="preserve">    Основное мероприятие "Обеспечение рационального и эффективного использования земельных участков, находящихся в собственности сельского поселения"</t>
  </si>
  <si>
    <t>90 0 03 00000</t>
  </si>
  <si>
    <t xml:space="preserve">    Основное мероприятие реализация проектов развития общественной инфраструктуры, основанных на местных инициативах</t>
  </si>
  <si>
    <t>90 0 04 00000</t>
  </si>
  <si>
    <t>90 0 00 01000</t>
  </si>
  <si>
    <t>81 0 00 00400</t>
  </si>
  <si>
    <t xml:space="preserve">"Поселок Детчино" «Об исполнении бюджета                                                         </t>
  </si>
  <si>
    <t xml:space="preserve">сельского поселения "Поселок Детчитно" за 2019 год </t>
  </si>
  <si>
    <t xml:space="preserve">Исполнение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за 2019 год </t>
  </si>
  <si>
    <t>Исполнено за 2019 год</t>
  </si>
  <si>
    <t xml:space="preserve">% исполнения </t>
  </si>
  <si>
    <t xml:space="preserve">                                                                               от 26.06.2020. № 29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</si>
</sst>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" fontId="30" fillId="0" borderId="1">
      <alignment horizontal="center" vertical="top" shrinkToFit="1"/>
      <protection/>
    </xf>
    <xf numFmtId="49" fontId="31" fillId="0" borderId="1">
      <alignment horizontal="left" vertical="top" wrapText="1"/>
      <protection/>
    </xf>
    <xf numFmtId="49" fontId="32" fillId="0" borderId="1">
      <alignment horizontal="left" vertical="top" wrapText="1"/>
      <protection/>
    </xf>
    <xf numFmtId="49" fontId="31" fillId="0" borderId="1">
      <alignment horizontal="center" vertical="top" wrapText="1"/>
      <protection/>
    </xf>
    <xf numFmtId="49" fontId="32" fillId="0" borderId="1">
      <alignment horizontal="center"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5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6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8" xfId="0" applyNumberFormat="1" applyFont="1" applyFill="1" applyBorder="1" applyAlignment="1">
      <alignment horizontal="left" vertical="center"/>
    </xf>
    <xf numFmtId="4" fontId="1" fillId="0" borderId="28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wrapText="1"/>
    </xf>
    <xf numFmtId="4" fontId="1" fillId="0" borderId="29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31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" fontId="32" fillId="0" borderId="1" xfId="33" applyNumberFormat="1" applyFont="1" applyAlignment="1" applyProtection="1">
      <alignment horizontal="left" vertical="center" shrinkToFit="1"/>
      <protection/>
    </xf>
    <xf numFmtId="0" fontId="1" fillId="0" borderId="0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left" vertical="center"/>
    </xf>
    <xf numFmtId="4" fontId="1" fillId="0" borderId="28" xfId="0" applyNumberFormat="1" applyFont="1" applyBorder="1" applyAlignment="1">
      <alignment horizontal="right" vertical="center"/>
    </xf>
    <xf numFmtId="4" fontId="1" fillId="0" borderId="34" xfId="0" applyNumberFormat="1" applyFont="1" applyBorder="1" applyAlignment="1">
      <alignment/>
    </xf>
    <xf numFmtId="0" fontId="2" fillId="0" borderId="30" xfId="0" applyFont="1" applyBorder="1" applyAlignment="1">
      <alignment wrapText="1"/>
    </xf>
    <xf numFmtId="4" fontId="2" fillId="0" borderId="29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/>
    </xf>
    <xf numFmtId="0" fontId="1" fillId="0" borderId="36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horizontal="right" vertical="center"/>
    </xf>
    <xf numFmtId="2" fontId="2" fillId="0" borderId="2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49" fontId="32" fillId="0" borderId="1" xfId="35" applyNumberFormat="1" applyProtection="1">
      <alignment horizontal="left" vertical="top" wrapText="1"/>
      <protection/>
    </xf>
    <xf numFmtId="49" fontId="32" fillId="0" borderId="1" xfId="37" applyNumberFormat="1" applyProtection="1">
      <alignment horizontal="center" vertical="top" wrapText="1"/>
      <protection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27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/>
    </xf>
    <xf numFmtId="49" fontId="1" fillId="0" borderId="30" xfId="0" applyNumberFormat="1" applyFont="1" applyFill="1" applyBorder="1" applyAlignment="1">
      <alignment horizontal="left" vertical="center"/>
    </xf>
    <xf numFmtId="4" fontId="1" fillId="0" borderId="30" xfId="0" applyNumberFormat="1" applyFont="1" applyFill="1" applyBorder="1" applyAlignment="1">
      <alignment horizontal="right" vertical="center"/>
    </xf>
    <xf numFmtId="49" fontId="1" fillId="0" borderId="28" xfId="0" applyNumberFormat="1" applyFont="1" applyFill="1" applyBorder="1" applyAlignment="1">
      <alignment horizontal="left" vertical="center"/>
    </xf>
    <xf numFmtId="4" fontId="1" fillId="0" borderId="28" xfId="0" applyNumberFormat="1" applyFont="1" applyFill="1" applyBorder="1" applyAlignment="1">
      <alignment horizontal="right" vertical="center"/>
    </xf>
    <xf numFmtId="49" fontId="32" fillId="0" borderId="1" xfId="34" applyNumberFormat="1" applyFont="1" applyProtection="1">
      <alignment horizontal="left" vertical="top" wrapText="1"/>
      <protection/>
    </xf>
    <xf numFmtId="49" fontId="1" fillId="0" borderId="25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2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20" xfId="0" applyNumberFormat="1" applyFont="1" applyBorder="1" applyAlignment="1">
      <alignment vertical="center"/>
    </xf>
    <xf numFmtId="49" fontId="32" fillId="0" borderId="1" xfId="37" applyNumberFormat="1" applyAlignment="1" applyProtection="1">
      <alignment horizontal="left" vertical="top" wrapText="1"/>
      <protection/>
    </xf>
    <xf numFmtId="49" fontId="32" fillId="0" borderId="1" xfId="36" applyNumberFormat="1" applyFont="1" applyAlignment="1" applyProtection="1">
      <alignment horizontal="left" vertical="top" wrapText="1"/>
      <protection/>
    </xf>
    <xf numFmtId="2" fontId="1" fillId="0" borderId="20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/>
    </xf>
    <xf numFmtId="4" fontId="1" fillId="32" borderId="20" xfId="0" applyNumberFormat="1" applyFont="1" applyFill="1" applyBorder="1" applyAlignment="1">
      <alignment/>
    </xf>
    <xf numFmtId="2" fontId="1" fillId="0" borderId="20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2" xfId="35"/>
    <cellStyle name="xl37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tabSelected="1" view="pageBreakPreview" zoomScale="145" zoomScaleNormal="75" zoomScaleSheetLayoutView="145" zoomScalePageLayoutView="0" workbookViewId="0" topLeftCell="B1">
      <selection activeCell="B5" sqref="B5:K5"/>
    </sheetView>
  </sheetViews>
  <sheetFormatPr defaultColWidth="9.00390625" defaultRowHeight="12.75"/>
  <cols>
    <col min="1" max="1" width="4.25390625" style="1" hidden="1" customWidth="1"/>
    <col min="2" max="2" width="60.25390625" style="14" customWidth="1"/>
    <col min="3" max="6" width="12.75390625" style="1" hidden="1" customWidth="1"/>
    <col min="7" max="7" width="7.125" style="25" customWidth="1"/>
    <col min="8" max="8" width="13.00390625" style="31" customWidth="1"/>
    <col min="9" max="9" width="5.125" style="25" customWidth="1"/>
    <col min="10" max="10" width="13.625" style="10" customWidth="1"/>
    <col min="11" max="11" width="12.75390625" style="1" hidden="1" customWidth="1"/>
    <col min="12" max="12" width="11.375" style="1" customWidth="1"/>
    <col min="13" max="13" width="14.375" style="1" customWidth="1"/>
    <col min="14" max="15" width="9.125" style="1" hidden="1" customWidth="1"/>
    <col min="16" max="16" width="0.37109375" style="1" customWidth="1"/>
    <col min="17" max="18" width="9.125" style="1" customWidth="1"/>
    <col min="19" max="16384" width="9.125" style="1" customWidth="1"/>
  </cols>
  <sheetData>
    <row r="1" spans="7:11" ht="12.75">
      <c r="G1" s="33" t="s">
        <v>111</v>
      </c>
      <c r="H1" s="33"/>
      <c r="J1" s="33"/>
      <c r="K1" s="33"/>
    </row>
    <row r="2" spans="7:11" ht="12.75">
      <c r="G2" s="33" t="s">
        <v>104</v>
      </c>
      <c r="H2" s="33"/>
      <c r="J2" s="33"/>
      <c r="K2" s="33"/>
    </row>
    <row r="3" spans="7:11" ht="12.75">
      <c r="G3" s="33" t="s">
        <v>193</v>
      </c>
      <c r="H3" s="33"/>
      <c r="J3" s="33"/>
      <c r="K3" s="33"/>
    </row>
    <row r="4" spans="7:12" ht="12.75">
      <c r="G4" s="192" t="s">
        <v>194</v>
      </c>
      <c r="H4" s="192"/>
      <c r="I4" s="192"/>
      <c r="J4" s="192"/>
      <c r="K4" s="193"/>
      <c r="L4" s="193"/>
    </row>
    <row r="5" spans="2:11" ht="12" customHeight="1">
      <c r="B5" s="194" t="s">
        <v>198</v>
      </c>
      <c r="C5" s="194"/>
      <c r="D5" s="194"/>
      <c r="E5" s="194"/>
      <c r="F5" s="194"/>
      <c r="G5" s="194"/>
      <c r="H5" s="194"/>
      <c r="I5" s="194"/>
      <c r="J5" s="194"/>
      <c r="K5" s="194"/>
    </row>
    <row r="6" spans="2:11" ht="12.75">
      <c r="B6" s="199" t="s">
        <v>195</v>
      </c>
      <c r="C6" s="199"/>
      <c r="D6" s="199"/>
      <c r="E6" s="199"/>
      <c r="F6" s="199"/>
      <c r="G6" s="199"/>
      <c r="H6" s="199"/>
      <c r="I6" s="199"/>
      <c r="J6" s="199"/>
      <c r="K6" s="199"/>
    </row>
    <row r="7" spans="2:11" ht="12.75"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2:11" ht="33" customHeight="1"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ht="13.5" thickBot="1">
      <c r="J9" s="10" t="s">
        <v>16</v>
      </c>
    </row>
    <row r="10" spans="2:13" ht="24.75" customHeight="1" thickBot="1">
      <c r="B10" s="197" t="s">
        <v>3</v>
      </c>
      <c r="C10" s="20"/>
      <c r="D10" s="21"/>
      <c r="E10" s="21"/>
      <c r="F10" s="21"/>
      <c r="G10" s="185" t="s">
        <v>17</v>
      </c>
      <c r="H10" s="185" t="s">
        <v>18</v>
      </c>
      <c r="I10" s="185" t="s">
        <v>19</v>
      </c>
      <c r="J10" s="188" t="s">
        <v>101</v>
      </c>
      <c r="K10" s="38" t="s">
        <v>4</v>
      </c>
      <c r="L10" s="188" t="s">
        <v>196</v>
      </c>
      <c r="M10" s="190" t="s">
        <v>197</v>
      </c>
    </row>
    <row r="11" spans="2:13" ht="21.75" customHeight="1" thickBot="1">
      <c r="B11" s="197"/>
      <c r="C11" s="20"/>
      <c r="D11" s="21"/>
      <c r="E11" s="21"/>
      <c r="F11" s="21"/>
      <c r="G11" s="186"/>
      <c r="H11" s="186"/>
      <c r="I11" s="186"/>
      <c r="J11" s="189"/>
      <c r="K11" s="195" t="s">
        <v>5</v>
      </c>
      <c r="L11" s="189"/>
      <c r="M11" s="191"/>
    </row>
    <row r="12" spans="2:13" ht="3" customHeight="1" hidden="1" thickBot="1">
      <c r="B12" s="198"/>
      <c r="C12" s="22">
        <v>1</v>
      </c>
      <c r="D12" s="22">
        <v>2</v>
      </c>
      <c r="E12" s="22">
        <v>3</v>
      </c>
      <c r="F12" s="23">
        <v>4</v>
      </c>
      <c r="G12" s="187"/>
      <c r="H12" s="187"/>
      <c r="I12" s="187"/>
      <c r="J12" s="189"/>
      <c r="K12" s="196"/>
      <c r="L12" s="189"/>
      <c r="M12" s="191"/>
    </row>
    <row r="13" spans="2:13" s="6" customFormat="1" ht="13.5" thickBot="1">
      <c r="B13" s="15" t="s">
        <v>2</v>
      </c>
      <c r="C13" s="7">
        <v>169074645</v>
      </c>
      <c r="D13" s="8">
        <v>206725292</v>
      </c>
      <c r="E13" s="8">
        <v>194977082</v>
      </c>
      <c r="F13" s="24">
        <v>183922236</v>
      </c>
      <c r="G13" s="26"/>
      <c r="H13" s="32"/>
      <c r="I13" s="128"/>
      <c r="J13" s="130">
        <v>49472741.73000001</v>
      </c>
      <c r="K13" s="134" t="e">
        <f>K14+#REF!+#REF!</f>
        <v>#REF!</v>
      </c>
      <c r="L13" s="136">
        <f>L14</f>
        <v>47235328.230000004</v>
      </c>
      <c r="M13" s="130">
        <f>L13/J13*100</f>
        <v>95.4774823028592</v>
      </c>
    </row>
    <row r="14" spans="2:13" s="6" customFormat="1" ht="24.75" customHeight="1" thickBot="1">
      <c r="B14" s="16" t="s">
        <v>43</v>
      </c>
      <c r="C14" s="5">
        <v>64677160</v>
      </c>
      <c r="D14" s="5">
        <v>82794896</v>
      </c>
      <c r="E14" s="5">
        <v>73496307</v>
      </c>
      <c r="F14" s="5">
        <v>63895502</v>
      </c>
      <c r="G14" s="27"/>
      <c r="H14" s="27"/>
      <c r="I14" s="27"/>
      <c r="J14" s="129">
        <v>49472741.73000001</v>
      </c>
      <c r="K14" s="39" t="e">
        <f>K15+#REF!+#REF!+#REF!+#REF!+#REF!+K164+#REF!+#REF!+#REF!</f>
        <v>#REF!</v>
      </c>
      <c r="L14" s="136">
        <f>L15+L63+L71+L81+L94+L100+L111+L141+L164+L174</f>
        <v>47235328.230000004</v>
      </c>
      <c r="M14" s="130">
        <f aca="true" t="shared" si="0" ref="M14:M77">L14/J14*100</f>
        <v>95.4774823028592</v>
      </c>
    </row>
    <row r="15" spans="2:13" s="6" customFormat="1" ht="13.5" thickBot="1">
      <c r="B15" s="17" t="s">
        <v>6</v>
      </c>
      <c r="C15" s="5">
        <v>8644707</v>
      </c>
      <c r="D15" s="5">
        <v>12246453</v>
      </c>
      <c r="E15" s="5">
        <v>10840867</v>
      </c>
      <c r="F15" s="5">
        <v>8301146</v>
      </c>
      <c r="G15" s="28" t="s">
        <v>20</v>
      </c>
      <c r="H15" s="28"/>
      <c r="I15" s="28"/>
      <c r="J15" s="11">
        <v>10861295.71</v>
      </c>
      <c r="K15" s="39" t="e">
        <f>K16+K28+#REF!+#REF!</f>
        <v>#REF!</v>
      </c>
      <c r="L15" s="148">
        <f>L16+L28+L42+L47</f>
        <v>9947900.59</v>
      </c>
      <c r="M15" s="130">
        <f t="shared" si="0"/>
        <v>91.59036689187057</v>
      </c>
    </row>
    <row r="16" spans="2:13" s="3" customFormat="1" ht="39" thickBot="1">
      <c r="B16" s="18" t="s">
        <v>7</v>
      </c>
      <c r="C16" s="4">
        <v>461000</v>
      </c>
      <c r="D16" s="4">
        <v>460000</v>
      </c>
      <c r="E16" s="4">
        <v>461000</v>
      </c>
      <c r="F16" s="4">
        <v>458000</v>
      </c>
      <c r="G16" s="29" t="s">
        <v>21</v>
      </c>
      <c r="H16" s="29"/>
      <c r="I16" s="29"/>
      <c r="J16" s="12">
        <v>264402.7</v>
      </c>
      <c r="K16" s="40">
        <f>K19+K17</f>
        <v>0</v>
      </c>
      <c r="L16" s="180">
        <f>L17+L25</f>
        <v>239442.7</v>
      </c>
      <c r="M16" s="130">
        <f t="shared" si="0"/>
        <v>90.55985434339362</v>
      </c>
    </row>
    <row r="17" spans="2:13" s="3" customFormat="1" ht="24" customHeight="1" thickBot="1">
      <c r="B17" s="19" t="s">
        <v>44</v>
      </c>
      <c r="C17" s="4"/>
      <c r="D17" s="4"/>
      <c r="E17" s="4"/>
      <c r="F17" s="4"/>
      <c r="G17" s="30" t="s">
        <v>22</v>
      </c>
      <c r="H17" s="30" t="s">
        <v>124</v>
      </c>
      <c r="I17" s="30"/>
      <c r="J17" s="13">
        <v>171002.7</v>
      </c>
      <c r="K17" s="41">
        <f>K18</f>
        <v>0</v>
      </c>
      <c r="L17" s="135">
        <f>L18</f>
        <v>146042.7</v>
      </c>
      <c r="M17" s="130">
        <f t="shared" si="0"/>
        <v>85.403739239205</v>
      </c>
    </row>
    <row r="18" spans="2:13" s="3" customFormat="1" ht="13.5" thickBot="1">
      <c r="B18" s="19" t="s">
        <v>11</v>
      </c>
      <c r="C18" s="4"/>
      <c r="D18" s="4"/>
      <c r="E18" s="4"/>
      <c r="F18" s="4"/>
      <c r="G18" s="30" t="s">
        <v>22</v>
      </c>
      <c r="H18" s="30" t="s">
        <v>192</v>
      </c>
      <c r="I18" s="30"/>
      <c r="J18" s="13">
        <v>171002.7</v>
      </c>
      <c r="K18" s="42"/>
      <c r="L18" s="135">
        <f>L19+L21+L23</f>
        <v>146042.7</v>
      </c>
      <c r="M18" s="130">
        <f t="shared" si="0"/>
        <v>85.403739239205</v>
      </c>
    </row>
    <row r="19" spans="2:13" ht="36.75" customHeight="1" thickBot="1">
      <c r="B19" s="19" t="s">
        <v>49</v>
      </c>
      <c r="C19" s="2">
        <v>299000</v>
      </c>
      <c r="D19" s="2">
        <v>298000</v>
      </c>
      <c r="E19" s="2">
        <v>299000</v>
      </c>
      <c r="F19" s="2">
        <v>298000</v>
      </c>
      <c r="G19" s="30" t="s">
        <v>22</v>
      </c>
      <c r="H19" s="30" t="s">
        <v>125</v>
      </c>
      <c r="I19" s="30" t="s">
        <v>45</v>
      </c>
      <c r="J19" s="13">
        <v>155000</v>
      </c>
      <c r="K19" s="41">
        <f>K20</f>
        <v>0</v>
      </c>
      <c r="L19" s="180">
        <f>L20</f>
        <v>130040</v>
      </c>
      <c r="M19" s="130">
        <f t="shared" si="0"/>
        <v>83.89677419354838</v>
      </c>
    </row>
    <row r="20" spans="2:13" ht="15.75" customHeight="1" thickBot="1">
      <c r="B20" s="19" t="s">
        <v>50</v>
      </c>
      <c r="C20" s="2">
        <v>299000</v>
      </c>
      <c r="D20" s="2">
        <v>298000</v>
      </c>
      <c r="E20" s="2">
        <v>299000</v>
      </c>
      <c r="F20" s="2">
        <v>298000</v>
      </c>
      <c r="G20" s="30" t="s">
        <v>22</v>
      </c>
      <c r="H20" s="30" t="s">
        <v>125</v>
      </c>
      <c r="I20" s="30" t="s">
        <v>46</v>
      </c>
      <c r="J20" s="13">
        <v>155000</v>
      </c>
      <c r="K20" s="9">
        <v>0</v>
      </c>
      <c r="L20" s="135">
        <v>130040</v>
      </c>
      <c r="M20" s="130">
        <f t="shared" si="0"/>
        <v>83.89677419354838</v>
      </c>
    </row>
    <row r="21" spans="2:13" ht="23.25" customHeight="1" thickBot="1">
      <c r="B21" s="19" t="s">
        <v>51</v>
      </c>
      <c r="C21" s="2"/>
      <c r="D21" s="2"/>
      <c r="E21" s="2"/>
      <c r="F21" s="2"/>
      <c r="G21" s="30" t="s">
        <v>22</v>
      </c>
      <c r="H21" s="30" t="s">
        <v>125</v>
      </c>
      <c r="I21" s="30" t="s">
        <v>47</v>
      </c>
      <c r="J21" s="13">
        <v>15700</v>
      </c>
      <c r="K21" s="9"/>
      <c r="L21" s="115">
        <f>L22</f>
        <v>15700</v>
      </c>
      <c r="M21" s="130">
        <f t="shared" si="0"/>
        <v>100</v>
      </c>
    </row>
    <row r="22" spans="2:13" ht="26.25" thickBot="1">
      <c r="B22" s="19" t="s">
        <v>52</v>
      </c>
      <c r="C22" s="2"/>
      <c r="D22" s="2"/>
      <c r="E22" s="2"/>
      <c r="F22" s="2"/>
      <c r="G22" s="30" t="s">
        <v>22</v>
      </c>
      <c r="H22" s="30" t="s">
        <v>125</v>
      </c>
      <c r="I22" s="30" t="s">
        <v>48</v>
      </c>
      <c r="J22" s="13">
        <v>15700</v>
      </c>
      <c r="K22" s="9"/>
      <c r="L22" s="115">
        <f>J22</f>
        <v>15700</v>
      </c>
      <c r="M22" s="130">
        <f t="shared" si="0"/>
        <v>100</v>
      </c>
    </row>
    <row r="23" spans="2:13" ht="13.5" thickBot="1">
      <c r="B23" s="19" t="s">
        <v>53</v>
      </c>
      <c r="C23" s="2"/>
      <c r="D23" s="2"/>
      <c r="E23" s="2"/>
      <c r="F23" s="2"/>
      <c r="G23" s="30" t="s">
        <v>22</v>
      </c>
      <c r="H23" s="30" t="s">
        <v>125</v>
      </c>
      <c r="I23" s="30" t="s">
        <v>54</v>
      </c>
      <c r="J23" s="13">
        <v>302.7</v>
      </c>
      <c r="K23" s="9"/>
      <c r="L23" s="135">
        <f>L24</f>
        <v>302.7</v>
      </c>
      <c r="M23" s="130">
        <f t="shared" si="0"/>
        <v>100</v>
      </c>
    </row>
    <row r="24" spans="2:13" ht="13.5" thickBot="1">
      <c r="B24" s="19" t="s">
        <v>117</v>
      </c>
      <c r="C24" s="2"/>
      <c r="D24" s="2"/>
      <c r="E24" s="2"/>
      <c r="F24" s="2"/>
      <c r="G24" s="30" t="s">
        <v>22</v>
      </c>
      <c r="H24" s="30" t="s">
        <v>125</v>
      </c>
      <c r="I24" s="30" t="s">
        <v>107</v>
      </c>
      <c r="J24" s="13">
        <v>302.7</v>
      </c>
      <c r="K24" s="9"/>
      <c r="L24" s="135">
        <f>J24</f>
        <v>302.7</v>
      </c>
      <c r="M24" s="130">
        <f t="shared" si="0"/>
        <v>100</v>
      </c>
    </row>
    <row r="25" spans="2:13" ht="36" customHeight="1" thickBot="1">
      <c r="B25" s="19" t="s">
        <v>89</v>
      </c>
      <c r="C25" s="2"/>
      <c r="D25" s="2"/>
      <c r="E25" s="2"/>
      <c r="F25" s="2"/>
      <c r="G25" s="30" t="s">
        <v>22</v>
      </c>
      <c r="H25" s="30" t="s">
        <v>127</v>
      </c>
      <c r="I25" s="30"/>
      <c r="J25" s="13">
        <v>93400</v>
      </c>
      <c r="K25" s="9"/>
      <c r="L25" s="115">
        <f>L26</f>
        <v>93400</v>
      </c>
      <c r="M25" s="130">
        <f t="shared" si="0"/>
        <v>100</v>
      </c>
    </row>
    <row r="26" spans="2:13" ht="13.5" thickBot="1">
      <c r="B26" s="19" t="s">
        <v>57</v>
      </c>
      <c r="C26" s="2"/>
      <c r="D26" s="2"/>
      <c r="E26" s="2"/>
      <c r="F26" s="2"/>
      <c r="G26" s="30" t="s">
        <v>22</v>
      </c>
      <c r="H26" s="30" t="s">
        <v>127</v>
      </c>
      <c r="I26" s="30" t="s">
        <v>24</v>
      </c>
      <c r="J26" s="13">
        <v>93400</v>
      </c>
      <c r="K26" s="9"/>
      <c r="L26" s="115">
        <f>L27</f>
        <v>93400</v>
      </c>
      <c r="M26" s="130">
        <f t="shared" si="0"/>
        <v>100</v>
      </c>
    </row>
    <row r="27" spans="2:13" ht="13.5" thickBot="1">
      <c r="B27" s="19" t="s">
        <v>40</v>
      </c>
      <c r="C27" s="2"/>
      <c r="D27" s="2"/>
      <c r="E27" s="2"/>
      <c r="F27" s="2"/>
      <c r="G27" s="30" t="s">
        <v>22</v>
      </c>
      <c r="H27" s="30" t="s">
        <v>127</v>
      </c>
      <c r="I27" s="30" t="s">
        <v>42</v>
      </c>
      <c r="J27" s="13">
        <v>93400</v>
      </c>
      <c r="K27" s="9"/>
      <c r="L27" s="115">
        <f>J27</f>
        <v>93400</v>
      </c>
      <c r="M27" s="130">
        <f t="shared" si="0"/>
        <v>100</v>
      </c>
    </row>
    <row r="28" spans="2:13" s="3" customFormat="1" ht="39" customHeight="1" thickBot="1">
      <c r="B28" s="18" t="s">
        <v>9</v>
      </c>
      <c r="C28" s="4">
        <v>244000</v>
      </c>
      <c r="D28" s="4">
        <v>244000</v>
      </c>
      <c r="E28" s="4">
        <v>242000</v>
      </c>
      <c r="F28" s="4">
        <v>242000</v>
      </c>
      <c r="G28" s="29" t="s">
        <v>23</v>
      </c>
      <c r="H28" s="29"/>
      <c r="I28" s="29"/>
      <c r="J28" s="12">
        <v>8297568.15</v>
      </c>
      <c r="K28" s="40" t="e">
        <f>K29+K30+K74+K76+K78</f>
        <v>#REF!</v>
      </c>
      <c r="L28" s="160">
        <f>L29</f>
        <v>7820647.57</v>
      </c>
      <c r="M28" s="130">
        <f t="shared" si="0"/>
        <v>94.25228486975428</v>
      </c>
    </row>
    <row r="29" spans="2:13" ht="39" thickBot="1">
      <c r="B29" s="172" t="s">
        <v>181</v>
      </c>
      <c r="C29" s="2">
        <v>5157560</v>
      </c>
      <c r="D29" s="2">
        <v>7559720</v>
      </c>
      <c r="E29" s="2">
        <v>6959720</v>
      </c>
      <c r="F29" s="2">
        <v>5359000</v>
      </c>
      <c r="G29" s="30" t="s">
        <v>23</v>
      </c>
      <c r="H29" s="30" t="s">
        <v>128</v>
      </c>
      <c r="I29" s="30"/>
      <c r="J29" s="13">
        <v>8297568.15</v>
      </c>
      <c r="K29" s="41" t="e">
        <f>#REF!</f>
        <v>#REF!</v>
      </c>
      <c r="L29" s="180">
        <f>L32+L39</f>
        <v>7820647.57</v>
      </c>
      <c r="M29" s="130">
        <f t="shared" si="0"/>
        <v>94.25228486975428</v>
      </c>
    </row>
    <row r="30" spans="2:13" ht="26.25" hidden="1" thickBot="1">
      <c r="B30" s="19" t="s">
        <v>12</v>
      </c>
      <c r="C30" s="2">
        <v>143000</v>
      </c>
      <c r="D30" s="2">
        <v>150000</v>
      </c>
      <c r="E30" s="2">
        <v>147000</v>
      </c>
      <c r="F30" s="2">
        <v>145000</v>
      </c>
      <c r="G30" s="30" t="s">
        <v>23</v>
      </c>
      <c r="H30" s="30" t="s">
        <v>25</v>
      </c>
      <c r="I30" s="30"/>
      <c r="J30" s="13">
        <v>0</v>
      </c>
      <c r="K30" s="9"/>
      <c r="L30" s="36"/>
      <c r="M30" s="130" t="e">
        <f t="shared" si="0"/>
        <v>#DIV/0!</v>
      </c>
    </row>
    <row r="31" spans="2:13" ht="13.5" hidden="1" thickBot="1">
      <c r="B31" s="19" t="s">
        <v>8</v>
      </c>
      <c r="C31" s="2">
        <v>143000</v>
      </c>
      <c r="D31" s="2">
        <v>150000</v>
      </c>
      <c r="E31" s="2">
        <v>147000</v>
      </c>
      <c r="F31" s="2">
        <v>145000</v>
      </c>
      <c r="G31" s="30" t="s">
        <v>23</v>
      </c>
      <c r="H31" s="30" t="s">
        <v>25</v>
      </c>
      <c r="I31" s="30" t="s">
        <v>24</v>
      </c>
      <c r="J31" s="13"/>
      <c r="K31" s="9"/>
      <c r="L31" s="36"/>
      <c r="M31" s="130" t="e">
        <f t="shared" si="0"/>
        <v>#DIV/0!</v>
      </c>
    </row>
    <row r="32" spans="2:13" ht="13.5" thickBot="1">
      <c r="B32" s="19" t="s">
        <v>11</v>
      </c>
      <c r="C32" s="2"/>
      <c r="D32" s="2"/>
      <c r="E32" s="2"/>
      <c r="F32" s="2"/>
      <c r="G32" s="30" t="s">
        <v>23</v>
      </c>
      <c r="H32" s="30" t="s">
        <v>129</v>
      </c>
      <c r="I32" s="30"/>
      <c r="J32" s="13">
        <v>7184502.15</v>
      </c>
      <c r="K32" s="9"/>
      <c r="L32" s="135">
        <f>L33+L35+L37</f>
        <v>6784940.99</v>
      </c>
      <c r="M32" s="130">
        <f t="shared" si="0"/>
        <v>94.43856857917426</v>
      </c>
    </row>
    <row r="33" spans="2:13" ht="39" customHeight="1" thickBot="1">
      <c r="B33" s="19" t="s">
        <v>49</v>
      </c>
      <c r="C33" s="2"/>
      <c r="D33" s="2"/>
      <c r="E33" s="2"/>
      <c r="F33" s="2"/>
      <c r="G33" s="30" t="s">
        <v>23</v>
      </c>
      <c r="H33" s="30" t="s">
        <v>129</v>
      </c>
      <c r="I33" s="30" t="s">
        <v>45</v>
      </c>
      <c r="J33" s="13">
        <v>5355065</v>
      </c>
      <c r="K33" s="9"/>
      <c r="L33" s="177">
        <f>L34</f>
        <v>5304955.35</v>
      </c>
      <c r="M33" s="130">
        <f t="shared" si="0"/>
        <v>99.06425692311858</v>
      </c>
    </row>
    <row r="34" spans="2:13" ht="12" customHeight="1" thickBot="1">
      <c r="B34" s="19" t="s">
        <v>50</v>
      </c>
      <c r="C34" s="2"/>
      <c r="D34" s="2"/>
      <c r="E34" s="2"/>
      <c r="F34" s="2"/>
      <c r="G34" s="30" t="s">
        <v>23</v>
      </c>
      <c r="H34" s="30" t="s">
        <v>129</v>
      </c>
      <c r="I34" s="30" t="s">
        <v>46</v>
      </c>
      <c r="J34" s="13">
        <v>5355065</v>
      </c>
      <c r="K34" s="9"/>
      <c r="L34" s="115">
        <v>5304955.35</v>
      </c>
      <c r="M34" s="130">
        <f t="shared" si="0"/>
        <v>99.06425692311858</v>
      </c>
    </row>
    <row r="35" spans="2:13" ht="12.75" customHeight="1" thickBot="1">
      <c r="B35" s="19" t="s">
        <v>51</v>
      </c>
      <c r="C35" s="2"/>
      <c r="D35" s="2"/>
      <c r="E35" s="2"/>
      <c r="F35" s="2"/>
      <c r="G35" s="30" t="s">
        <v>23</v>
      </c>
      <c r="H35" s="30" t="s">
        <v>129</v>
      </c>
      <c r="I35" s="30" t="s">
        <v>47</v>
      </c>
      <c r="J35" s="48">
        <v>1823462.9099999997</v>
      </c>
      <c r="K35" s="9"/>
      <c r="L35" s="115">
        <v>1475011.4</v>
      </c>
      <c r="M35" s="130">
        <f t="shared" si="0"/>
        <v>80.89067191391351</v>
      </c>
    </row>
    <row r="36" spans="2:13" ht="24" customHeight="1" thickBot="1">
      <c r="B36" s="19" t="s">
        <v>52</v>
      </c>
      <c r="C36" s="2"/>
      <c r="D36" s="2"/>
      <c r="E36" s="2"/>
      <c r="F36" s="2"/>
      <c r="G36" s="30" t="s">
        <v>23</v>
      </c>
      <c r="H36" s="30" t="s">
        <v>129</v>
      </c>
      <c r="I36" s="52" t="s">
        <v>48</v>
      </c>
      <c r="J36" s="13">
        <v>1823462.9099999997</v>
      </c>
      <c r="K36" s="53"/>
      <c r="L36" s="115">
        <v>1475011.4</v>
      </c>
      <c r="M36" s="130">
        <f t="shared" si="0"/>
        <v>80.89067191391351</v>
      </c>
    </row>
    <row r="37" spans="2:13" ht="15" customHeight="1" thickBot="1">
      <c r="B37" s="19" t="s">
        <v>53</v>
      </c>
      <c r="C37" s="2"/>
      <c r="D37" s="2"/>
      <c r="E37" s="2"/>
      <c r="F37" s="2"/>
      <c r="G37" s="30" t="s">
        <v>23</v>
      </c>
      <c r="H37" s="30" t="s">
        <v>129</v>
      </c>
      <c r="I37" s="52" t="s">
        <v>54</v>
      </c>
      <c r="J37" s="13">
        <v>5974.240000000002</v>
      </c>
      <c r="K37" s="53"/>
      <c r="L37" s="115">
        <v>4974.24</v>
      </c>
      <c r="M37" s="130">
        <f t="shared" si="0"/>
        <v>83.26146924127585</v>
      </c>
    </row>
    <row r="38" spans="2:13" ht="15" customHeight="1" thickBot="1">
      <c r="B38" s="19" t="s">
        <v>117</v>
      </c>
      <c r="C38" s="2"/>
      <c r="D38" s="2"/>
      <c r="E38" s="2"/>
      <c r="F38" s="2"/>
      <c r="G38" s="30" t="s">
        <v>23</v>
      </c>
      <c r="H38" s="30" t="s">
        <v>129</v>
      </c>
      <c r="I38" s="52" t="s">
        <v>107</v>
      </c>
      <c r="J38" s="13">
        <v>5974.240000000002</v>
      </c>
      <c r="K38" s="53"/>
      <c r="L38" s="115">
        <v>4974.24</v>
      </c>
      <c r="M38" s="130">
        <f t="shared" si="0"/>
        <v>83.26146924127585</v>
      </c>
    </row>
    <row r="39" spans="2:13" ht="26.25" thickBot="1">
      <c r="B39" s="19" t="s">
        <v>55</v>
      </c>
      <c r="C39" s="2"/>
      <c r="D39" s="2"/>
      <c r="E39" s="2"/>
      <c r="F39" s="2"/>
      <c r="G39" s="30" t="s">
        <v>23</v>
      </c>
      <c r="H39" s="30" t="s">
        <v>130</v>
      </c>
      <c r="I39" s="30"/>
      <c r="J39" s="13">
        <v>1113066</v>
      </c>
      <c r="K39" s="9"/>
      <c r="L39" s="177">
        <v>1035706.58</v>
      </c>
      <c r="M39" s="130">
        <f t="shared" si="0"/>
        <v>93.0498802407045</v>
      </c>
    </row>
    <row r="40" spans="2:13" ht="50.25" customHeight="1" thickBot="1">
      <c r="B40" s="19" t="s">
        <v>49</v>
      </c>
      <c r="C40" s="2"/>
      <c r="D40" s="2"/>
      <c r="E40" s="2"/>
      <c r="F40" s="2"/>
      <c r="G40" s="30" t="s">
        <v>23</v>
      </c>
      <c r="H40" s="30" t="s">
        <v>130</v>
      </c>
      <c r="I40" s="30" t="s">
        <v>45</v>
      </c>
      <c r="J40" s="13">
        <v>1113066</v>
      </c>
      <c r="K40" s="9"/>
      <c r="L40" s="177">
        <v>1035706.58</v>
      </c>
      <c r="M40" s="130">
        <f t="shared" si="0"/>
        <v>93.0498802407045</v>
      </c>
    </row>
    <row r="41" spans="2:13" ht="14.25" customHeight="1" thickBot="1">
      <c r="B41" s="19" t="s">
        <v>50</v>
      </c>
      <c r="C41" s="2"/>
      <c r="D41" s="2"/>
      <c r="E41" s="2"/>
      <c r="F41" s="2"/>
      <c r="G41" s="30" t="s">
        <v>23</v>
      </c>
      <c r="H41" s="30" t="s">
        <v>130</v>
      </c>
      <c r="I41" s="30" t="s">
        <v>46</v>
      </c>
      <c r="J41" s="13">
        <v>1113066</v>
      </c>
      <c r="K41" s="9"/>
      <c r="L41" s="115">
        <v>1035706.58</v>
      </c>
      <c r="M41" s="130">
        <f t="shared" si="0"/>
        <v>93.0498802407045</v>
      </c>
    </row>
    <row r="42" spans="2:13" ht="13.5" thickBot="1">
      <c r="B42" s="18" t="s">
        <v>10</v>
      </c>
      <c r="C42" s="2"/>
      <c r="D42" s="2"/>
      <c r="E42" s="2"/>
      <c r="F42" s="2"/>
      <c r="G42" s="29" t="s">
        <v>36</v>
      </c>
      <c r="H42" s="29"/>
      <c r="I42" s="29"/>
      <c r="J42" s="12">
        <v>2000</v>
      </c>
      <c r="K42" s="9"/>
      <c r="L42" s="119">
        <v>0</v>
      </c>
      <c r="M42" s="130">
        <f t="shared" si="0"/>
        <v>0</v>
      </c>
    </row>
    <row r="43" spans="2:13" ht="13.5" thickBot="1">
      <c r="B43" s="19" t="s">
        <v>71</v>
      </c>
      <c r="C43" s="2"/>
      <c r="D43" s="2"/>
      <c r="E43" s="2"/>
      <c r="F43" s="2"/>
      <c r="G43" s="30" t="s">
        <v>36</v>
      </c>
      <c r="H43" s="30" t="s">
        <v>126</v>
      </c>
      <c r="I43" s="30"/>
      <c r="J43" s="12">
        <v>2000</v>
      </c>
      <c r="K43" s="9"/>
      <c r="L43" s="119">
        <v>0</v>
      </c>
      <c r="M43" s="130">
        <f t="shared" si="0"/>
        <v>0</v>
      </c>
    </row>
    <row r="44" spans="2:13" ht="13.5" thickBot="1">
      <c r="B44" s="19" t="s">
        <v>72</v>
      </c>
      <c r="C44" s="2"/>
      <c r="D44" s="2"/>
      <c r="E44" s="2"/>
      <c r="F44" s="2"/>
      <c r="G44" s="30" t="s">
        <v>36</v>
      </c>
      <c r="H44" s="30" t="s">
        <v>131</v>
      </c>
      <c r="I44" s="30"/>
      <c r="J44" s="12">
        <v>2000</v>
      </c>
      <c r="K44" s="9"/>
      <c r="L44" s="115">
        <v>0</v>
      </c>
      <c r="M44" s="130">
        <f t="shared" si="0"/>
        <v>0</v>
      </c>
    </row>
    <row r="45" spans="2:13" ht="13.5" thickBot="1">
      <c r="B45" s="19" t="s">
        <v>53</v>
      </c>
      <c r="C45" s="2"/>
      <c r="D45" s="2"/>
      <c r="E45" s="2"/>
      <c r="F45" s="2"/>
      <c r="G45" s="30" t="s">
        <v>36</v>
      </c>
      <c r="H45" s="30" t="s">
        <v>131</v>
      </c>
      <c r="I45" s="30" t="s">
        <v>54</v>
      </c>
      <c r="J45" s="13">
        <v>2000</v>
      </c>
      <c r="K45" s="9"/>
      <c r="L45" s="115">
        <v>0</v>
      </c>
      <c r="M45" s="130">
        <f t="shared" si="0"/>
        <v>0</v>
      </c>
    </row>
    <row r="46" spans="2:13" ht="13.5" thickBot="1">
      <c r="B46" s="19" t="s">
        <v>58</v>
      </c>
      <c r="C46" s="2"/>
      <c r="D46" s="2"/>
      <c r="E46" s="2"/>
      <c r="F46" s="2"/>
      <c r="G46" s="30" t="s">
        <v>36</v>
      </c>
      <c r="H46" s="30" t="s">
        <v>131</v>
      </c>
      <c r="I46" s="30" t="s">
        <v>59</v>
      </c>
      <c r="J46" s="13">
        <v>2000</v>
      </c>
      <c r="K46" s="9"/>
      <c r="L46" s="115">
        <v>0</v>
      </c>
      <c r="M46" s="130">
        <f t="shared" si="0"/>
        <v>0</v>
      </c>
    </row>
    <row r="47" spans="2:13" ht="13.5" thickBot="1">
      <c r="B47" s="18" t="s">
        <v>35</v>
      </c>
      <c r="C47" s="4"/>
      <c r="D47" s="4"/>
      <c r="E47" s="4"/>
      <c r="F47" s="4"/>
      <c r="G47" s="29" t="s">
        <v>30</v>
      </c>
      <c r="H47" s="29"/>
      <c r="I47" s="29"/>
      <c r="J47" s="12">
        <v>2297324.8600000003</v>
      </c>
      <c r="K47" s="9"/>
      <c r="L47" s="148">
        <f>L48</f>
        <v>1887810.3199999998</v>
      </c>
      <c r="M47" s="130">
        <f t="shared" si="0"/>
        <v>82.17428683551526</v>
      </c>
    </row>
    <row r="48" spans="2:13" ht="13.5" thickBot="1">
      <c r="B48" s="19" t="s">
        <v>56</v>
      </c>
      <c r="C48" s="4"/>
      <c r="D48" s="4"/>
      <c r="E48" s="4"/>
      <c r="F48" s="4"/>
      <c r="G48" s="30" t="s">
        <v>30</v>
      </c>
      <c r="H48" s="30" t="s">
        <v>126</v>
      </c>
      <c r="I48" s="30"/>
      <c r="J48" s="13">
        <v>2297324.8600000003</v>
      </c>
      <c r="K48" s="9"/>
      <c r="L48" s="135">
        <f>L49+L52+L57+L60</f>
        <v>1887810.3199999998</v>
      </c>
      <c r="M48" s="130">
        <f t="shared" si="0"/>
        <v>82.17428683551526</v>
      </c>
    </row>
    <row r="49" spans="2:13" ht="13.5" thickBot="1">
      <c r="B49" s="19" t="s">
        <v>94</v>
      </c>
      <c r="C49" s="4"/>
      <c r="D49" s="4"/>
      <c r="E49" s="4"/>
      <c r="F49" s="4"/>
      <c r="G49" s="30" t="s">
        <v>30</v>
      </c>
      <c r="H49" s="30" t="s">
        <v>132</v>
      </c>
      <c r="I49" s="30"/>
      <c r="J49" s="13">
        <v>130070</v>
      </c>
      <c r="K49" s="9"/>
      <c r="L49" s="115">
        <f>L50</f>
        <v>130070</v>
      </c>
      <c r="M49" s="130">
        <f t="shared" si="0"/>
        <v>100</v>
      </c>
    </row>
    <row r="50" spans="2:13" ht="51.75" thickBot="1">
      <c r="B50" s="19" t="s">
        <v>49</v>
      </c>
      <c r="C50" s="4"/>
      <c r="D50" s="4"/>
      <c r="E50" s="4"/>
      <c r="F50" s="4"/>
      <c r="G50" s="30" t="s">
        <v>30</v>
      </c>
      <c r="H50" s="30" t="s">
        <v>132</v>
      </c>
      <c r="I50" s="30" t="s">
        <v>45</v>
      </c>
      <c r="J50" s="13">
        <v>130070</v>
      </c>
      <c r="K50" s="9"/>
      <c r="L50" s="177">
        <f>L51</f>
        <v>130070</v>
      </c>
      <c r="M50" s="130">
        <f t="shared" si="0"/>
        <v>100</v>
      </c>
    </row>
    <row r="51" spans="2:13" ht="20.25" customHeight="1" thickBot="1">
      <c r="B51" s="19" t="s">
        <v>50</v>
      </c>
      <c r="C51" s="4"/>
      <c r="D51" s="4"/>
      <c r="E51" s="4"/>
      <c r="F51" s="4"/>
      <c r="G51" s="30" t="s">
        <v>30</v>
      </c>
      <c r="H51" s="30" t="s">
        <v>132</v>
      </c>
      <c r="I51" s="30" t="s">
        <v>46</v>
      </c>
      <c r="J51" s="13">
        <v>130070</v>
      </c>
      <c r="K51" s="9"/>
      <c r="L51" s="115">
        <f>J51</f>
        <v>130070</v>
      </c>
      <c r="M51" s="130">
        <f t="shared" si="0"/>
        <v>100</v>
      </c>
    </row>
    <row r="52" spans="2:13" ht="13.5" thickBot="1">
      <c r="B52" s="19" t="s">
        <v>73</v>
      </c>
      <c r="C52" s="2"/>
      <c r="D52" s="2"/>
      <c r="E52" s="2"/>
      <c r="F52" s="2"/>
      <c r="G52" s="30" t="s">
        <v>30</v>
      </c>
      <c r="H52" s="30" t="s">
        <v>133</v>
      </c>
      <c r="I52" s="30"/>
      <c r="J52" s="13">
        <v>1884125.86</v>
      </c>
      <c r="K52" s="9"/>
      <c r="L52" s="115">
        <f>L53+L55</f>
        <v>1491395.88</v>
      </c>
      <c r="M52" s="130">
        <f t="shared" si="0"/>
        <v>79.15585214673503</v>
      </c>
    </row>
    <row r="53" spans="2:13" ht="25.5" customHeight="1" thickBot="1">
      <c r="B53" s="19" t="s">
        <v>51</v>
      </c>
      <c r="C53" s="2"/>
      <c r="D53" s="2"/>
      <c r="E53" s="2"/>
      <c r="F53" s="2"/>
      <c r="G53" s="30" t="s">
        <v>30</v>
      </c>
      <c r="H53" s="30" t="s">
        <v>133</v>
      </c>
      <c r="I53" s="30" t="s">
        <v>47</v>
      </c>
      <c r="J53" s="13">
        <v>1884125.86</v>
      </c>
      <c r="K53" s="9"/>
      <c r="L53" s="115">
        <v>1475306.88</v>
      </c>
      <c r="M53" s="130">
        <f t="shared" si="0"/>
        <v>78.30192830111677</v>
      </c>
    </row>
    <row r="54" spans="2:13" ht="24.75" customHeight="1" thickBot="1">
      <c r="B54" s="19" t="s">
        <v>52</v>
      </c>
      <c r="C54" s="2"/>
      <c r="D54" s="2"/>
      <c r="E54" s="2"/>
      <c r="F54" s="2"/>
      <c r="G54" s="30" t="s">
        <v>30</v>
      </c>
      <c r="H54" s="30" t="s">
        <v>133</v>
      </c>
      <c r="I54" s="30" t="s">
        <v>48</v>
      </c>
      <c r="J54" s="13">
        <v>1884125.86</v>
      </c>
      <c r="K54" s="9"/>
      <c r="L54" s="115">
        <v>1475306.88</v>
      </c>
      <c r="M54" s="130">
        <f t="shared" si="0"/>
        <v>78.30192830111677</v>
      </c>
    </row>
    <row r="55" spans="2:13" ht="14.25" customHeight="1" thickBot="1">
      <c r="B55" s="19" t="s">
        <v>53</v>
      </c>
      <c r="C55" s="2"/>
      <c r="D55" s="2"/>
      <c r="E55" s="2"/>
      <c r="F55" s="2"/>
      <c r="G55" s="30" t="s">
        <v>30</v>
      </c>
      <c r="H55" s="30" t="s">
        <v>133</v>
      </c>
      <c r="I55" s="30" t="s">
        <v>54</v>
      </c>
      <c r="J55" s="13">
        <v>16089</v>
      </c>
      <c r="K55" s="9"/>
      <c r="L55" s="135">
        <f>L56</f>
        <v>16089</v>
      </c>
      <c r="M55" s="130">
        <f t="shared" si="0"/>
        <v>100</v>
      </c>
    </row>
    <row r="56" spans="2:13" ht="15" customHeight="1" thickBot="1">
      <c r="B56" s="19" t="s">
        <v>117</v>
      </c>
      <c r="C56" s="2"/>
      <c r="D56" s="2"/>
      <c r="E56" s="2"/>
      <c r="F56" s="2"/>
      <c r="G56" s="30" t="s">
        <v>30</v>
      </c>
      <c r="H56" s="30" t="s">
        <v>133</v>
      </c>
      <c r="I56" s="30" t="s">
        <v>107</v>
      </c>
      <c r="J56" s="13">
        <v>16089</v>
      </c>
      <c r="K56" s="9"/>
      <c r="L56" s="135">
        <f>J56</f>
        <v>16089</v>
      </c>
      <c r="M56" s="130">
        <f t="shared" si="0"/>
        <v>100</v>
      </c>
    </row>
    <row r="57" spans="2:13" ht="24.75" customHeight="1" thickBot="1">
      <c r="B57" s="19" t="s">
        <v>74</v>
      </c>
      <c r="C57" s="2"/>
      <c r="D57" s="2"/>
      <c r="E57" s="2"/>
      <c r="F57" s="2"/>
      <c r="G57" s="30" t="s">
        <v>30</v>
      </c>
      <c r="H57" s="30" t="s">
        <v>134</v>
      </c>
      <c r="I57" s="30"/>
      <c r="J57" s="13">
        <v>241000</v>
      </c>
      <c r="K57" s="9"/>
      <c r="L57" s="177">
        <v>240304.44</v>
      </c>
      <c r="M57" s="130">
        <f t="shared" si="0"/>
        <v>99.71138589211618</v>
      </c>
    </row>
    <row r="58" spans="2:13" ht="24.75" customHeight="1" thickBot="1">
      <c r="B58" s="19" t="s">
        <v>51</v>
      </c>
      <c r="C58" s="2"/>
      <c r="D58" s="2"/>
      <c r="E58" s="2"/>
      <c r="F58" s="2"/>
      <c r="G58" s="30" t="s">
        <v>30</v>
      </c>
      <c r="H58" s="30" t="s">
        <v>134</v>
      </c>
      <c r="I58" s="30" t="s">
        <v>47</v>
      </c>
      <c r="J58" s="13">
        <v>241000</v>
      </c>
      <c r="K58" s="9"/>
      <c r="L58" s="177">
        <v>240304.44</v>
      </c>
      <c r="M58" s="130">
        <f t="shared" si="0"/>
        <v>99.71138589211618</v>
      </c>
    </row>
    <row r="59" spans="2:13" ht="24.75" customHeight="1" thickBot="1">
      <c r="B59" s="19" t="s">
        <v>52</v>
      </c>
      <c r="C59" s="2"/>
      <c r="D59" s="2"/>
      <c r="E59" s="2"/>
      <c r="F59" s="2"/>
      <c r="G59" s="30" t="s">
        <v>30</v>
      </c>
      <c r="H59" s="30" t="s">
        <v>134</v>
      </c>
      <c r="I59" s="30" t="s">
        <v>48</v>
      </c>
      <c r="J59" s="13">
        <v>241000</v>
      </c>
      <c r="K59" s="9"/>
      <c r="L59" s="177">
        <v>240304.44</v>
      </c>
      <c r="M59" s="130">
        <f t="shared" si="0"/>
        <v>99.71138589211618</v>
      </c>
    </row>
    <row r="60" spans="2:13" ht="51.75" customHeight="1" thickBot="1">
      <c r="B60" s="19" t="s">
        <v>116</v>
      </c>
      <c r="C60" s="2"/>
      <c r="D60" s="2"/>
      <c r="E60" s="2"/>
      <c r="F60" s="2"/>
      <c r="G60" s="132" t="s">
        <v>30</v>
      </c>
      <c r="H60" s="132" t="s">
        <v>135</v>
      </c>
      <c r="I60" s="30"/>
      <c r="J60" s="13">
        <v>26040</v>
      </c>
      <c r="K60" s="9"/>
      <c r="L60" s="177">
        <f>L61</f>
        <v>26040</v>
      </c>
      <c r="M60" s="130">
        <f t="shared" si="0"/>
        <v>100</v>
      </c>
    </row>
    <row r="61" spans="2:13" ht="49.5" customHeight="1" thickBot="1">
      <c r="B61" s="19" t="s">
        <v>49</v>
      </c>
      <c r="C61" s="2"/>
      <c r="D61" s="2"/>
      <c r="E61" s="2"/>
      <c r="F61" s="2"/>
      <c r="G61" s="132" t="s">
        <v>30</v>
      </c>
      <c r="H61" s="132" t="s">
        <v>135</v>
      </c>
      <c r="I61" s="30" t="s">
        <v>45</v>
      </c>
      <c r="J61" s="13">
        <v>26040</v>
      </c>
      <c r="K61" s="9"/>
      <c r="L61" s="177">
        <f>L62</f>
        <v>26040</v>
      </c>
      <c r="M61" s="130">
        <f t="shared" si="0"/>
        <v>100</v>
      </c>
    </row>
    <row r="62" spans="2:13" ht="18" customHeight="1" thickBot="1">
      <c r="B62" s="19" t="s">
        <v>50</v>
      </c>
      <c r="C62" s="2"/>
      <c r="D62" s="2"/>
      <c r="E62" s="2"/>
      <c r="F62" s="2"/>
      <c r="G62" s="132" t="s">
        <v>30</v>
      </c>
      <c r="H62" s="132" t="s">
        <v>135</v>
      </c>
      <c r="I62" s="30" t="s">
        <v>46</v>
      </c>
      <c r="J62" s="13">
        <v>26040</v>
      </c>
      <c r="K62" s="9"/>
      <c r="L62" s="177">
        <f>J62</f>
        <v>26040</v>
      </c>
      <c r="M62" s="130">
        <f t="shared" si="0"/>
        <v>100</v>
      </c>
    </row>
    <row r="63" spans="2:13" ht="13.5" thickBot="1">
      <c r="B63" s="18" t="s">
        <v>37</v>
      </c>
      <c r="C63" s="2"/>
      <c r="D63" s="2"/>
      <c r="E63" s="2"/>
      <c r="F63" s="2"/>
      <c r="G63" s="29" t="s">
        <v>38</v>
      </c>
      <c r="H63" s="30"/>
      <c r="I63" s="30"/>
      <c r="J63" s="12">
        <v>343187</v>
      </c>
      <c r="K63" s="9"/>
      <c r="L63" s="119">
        <f>L64</f>
        <v>343187</v>
      </c>
      <c r="M63" s="130">
        <f t="shared" si="0"/>
        <v>100</v>
      </c>
    </row>
    <row r="64" spans="2:13" ht="13.5" thickBot="1">
      <c r="B64" s="18" t="s">
        <v>60</v>
      </c>
      <c r="C64" s="2"/>
      <c r="D64" s="2"/>
      <c r="E64" s="2"/>
      <c r="F64" s="2"/>
      <c r="G64" s="29" t="s">
        <v>39</v>
      </c>
      <c r="H64" s="30"/>
      <c r="I64" s="30"/>
      <c r="J64" s="12">
        <v>343187</v>
      </c>
      <c r="K64" s="9"/>
      <c r="L64" s="119">
        <f>L65</f>
        <v>343187</v>
      </c>
      <c r="M64" s="130">
        <f t="shared" si="0"/>
        <v>100</v>
      </c>
    </row>
    <row r="65" spans="2:13" ht="13.5" thickBot="1">
      <c r="B65" s="19" t="s">
        <v>68</v>
      </c>
      <c r="C65" s="2"/>
      <c r="D65" s="2"/>
      <c r="E65" s="2"/>
      <c r="F65" s="2"/>
      <c r="G65" s="30" t="s">
        <v>39</v>
      </c>
      <c r="H65" s="30" t="s">
        <v>136</v>
      </c>
      <c r="I65" s="30"/>
      <c r="J65" s="13">
        <v>343187</v>
      </c>
      <c r="K65" s="9"/>
      <c r="L65" s="115">
        <f>L66</f>
        <v>343187</v>
      </c>
      <c r="M65" s="130">
        <f t="shared" si="0"/>
        <v>100</v>
      </c>
    </row>
    <row r="66" spans="2:13" ht="26.25" thickBot="1">
      <c r="B66" s="19" t="s">
        <v>61</v>
      </c>
      <c r="C66" s="2"/>
      <c r="D66" s="2"/>
      <c r="E66" s="2"/>
      <c r="F66" s="2"/>
      <c r="G66" s="30" t="s">
        <v>39</v>
      </c>
      <c r="H66" s="30" t="s">
        <v>137</v>
      </c>
      <c r="I66" s="30"/>
      <c r="J66" s="13">
        <v>343187</v>
      </c>
      <c r="K66" s="9"/>
      <c r="L66" s="177">
        <f>L67+L69</f>
        <v>343187</v>
      </c>
      <c r="M66" s="130">
        <f t="shared" si="0"/>
        <v>100</v>
      </c>
    </row>
    <row r="67" spans="2:13" ht="50.25" customHeight="1" thickBot="1">
      <c r="B67" s="19" t="s">
        <v>49</v>
      </c>
      <c r="C67" s="2"/>
      <c r="D67" s="2"/>
      <c r="E67" s="2"/>
      <c r="F67" s="2"/>
      <c r="G67" s="30" t="s">
        <v>39</v>
      </c>
      <c r="H67" s="30" t="s">
        <v>137</v>
      </c>
      <c r="I67" s="30" t="s">
        <v>45</v>
      </c>
      <c r="J67" s="13">
        <v>335707</v>
      </c>
      <c r="K67" s="9"/>
      <c r="L67" s="177">
        <f>L68</f>
        <v>335707</v>
      </c>
      <c r="M67" s="130">
        <f t="shared" si="0"/>
        <v>100</v>
      </c>
    </row>
    <row r="68" spans="2:13" ht="23.25" customHeight="1" thickBot="1">
      <c r="B68" s="19" t="s">
        <v>62</v>
      </c>
      <c r="C68" s="2"/>
      <c r="D68" s="2"/>
      <c r="E68" s="2"/>
      <c r="F68" s="2"/>
      <c r="G68" s="30" t="s">
        <v>39</v>
      </c>
      <c r="H68" s="30" t="s">
        <v>137</v>
      </c>
      <c r="I68" s="30" t="s">
        <v>46</v>
      </c>
      <c r="J68" s="13">
        <v>335707</v>
      </c>
      <c r="K68" s="9"/>
      <c r="L68" s="115">
        <f>J68</f>
        <v>335707</v>
      </c>
      <c r="M68" s="130">
        <f t="shared" si="0"/>
        <v>100</v>
      </c>
    </row>
    <row r="69" spans="2:13" ht="23.25" customHeight="1" thickBot="1">
      <c r="B69" s="19" t="s">
        <v>63</v>
      </c>
      <c r="C69" s="2"/>
      <c r="D69" s="2"/>
      <c r="E69" s="2"/>
      <c r="F69" s="2"/>
      <c r="G69" s="30" t="s">
        <v>39</v>
      </c>
      <c r="H69" s="30" t="s">
        <v>137</v>
      </c>
      <c r="I69" s="30" t="s">
        <v>47</v>
      </c>
      <c r="J69" s="13">
        <v>7480</v>
      </c>
      <c r="K69" s="9"/>
      <c r="L69" s="115">
        <f>L70</f>
        <v>7480</v>
      </c>
      <c r="M69" s="130">
        <f t="shared" si="0"/>
        <v>100</v>
      </c>
    </row>
    <row r="70" spans="2:13" ht="26.25" thickBot="1">
      <c r="B70" s="19" t="s">
        <v>75</v>
      </c>
      <c r="C70" s="2"/>
      <c r="D70" s="2"/>
      <c r="E70" s="2"/>
      <c r="F70" s="2"/>
      <c r="G70" s="30" t="s">
        <v>39</v>
      </c>
      <c r="H70" s="30" t="s">
        <v>137</v>
      </c>
      <c r="I70" s="30" t="s">
        <v>48</v>
      </c>
      <c r="J70" s="13">
        <v>7480</v>
      </c>
      <c r="K70" s="9"/>
      <c r="L70" s="115">
        <f>J70</f>
        <v>7480</v>
      </c>
      <c r="M70" s="130">
        <f t="shared" si="0"/>
        <v>100</v>
      </c>
    </row>
    <row r="71" spans="2:13" ht="13.5" thickBot="1">
      <c r="B71" s="3" t="s">
        <v>13</v>
      </c>
      <c r="C71" s="2"/>
      <c r="D71" s="2"/>
      <c r="E71" s="2"/>
      <c r="F71" s="2"/>
      <c r="G71" s="29" t="s">
        <v>26</v>
      </c>
      <c r="H71" s="30"/>
      <c r="I71" s="30"/>
      <c r="J71" s="12">
        <v>2510.3600000000006</v>
      </c>
      <c r="K71" s="9"/>
      <c r="L71" s="148">
        <v>0</v>
      </c>
      <c r="M71" s="130">
        <f t="shared" si="0"/>
        <v>0</v>
      </c>
    </row>
    <row r="72" spans="2:13" ht="26.25" thickBot="1">
      <c r="B72" s="18" t="s">
        <v>64</v>
      </c>
      <c r="C72" s="2"/>
      <c r="D72" s="2"/>
      <c r="E72" s="2"/>
      <c r="F72" s="2"/>
      <c r="G72" s="29" t="s">
        <v>27</v>
      </c>
      <c r="H72" s="30"/>
      <c r="I72" s="30"/>
      <c r="J72" s="12">
        <v>2510.3600000000006</v>
      </c>
      <c r="K72" s="9"/>
      <c r="L72" s="135">
        <v>0</v>
      </c>
      <c r="M72" s="130">
        <f t="shared" si="0"/>
        <v>0</v>
      </c>
    </row>
    <row r="73" spans="2:13" ht="13.5" thickBot="1">
      <c r="B73" s="19" t="s">
        <v>76</v>
      </c>
      <c r="C73" s="2"/>
      <c r="D73" s="2"/>
      <c r="E73" s="2"/>
      <c r="F73" s="2"/>
      <c r="G73" s="30" t="s">
        <v>27</v>
      </c>
      <c r="H73" s="30" t="s">
        <v>126</v>
      </c>
      <c r="I73" s="30"/>
      <c r="J73" s="13">
        <v>2510.3600000000006</v>
      </c>
      <c r="K73" s="9"/>
      <c r="L73" s="135">
        <v>0</v>
      </c>
      <c r="M73" s="130">
        <f t="shared" si="0"/>
        <v>0</v>
      </c>
    </row>
    <row r="74" spans="2:13" ht="26.25" thickBot="1">
      <c r="B74" s="19" t="s">
        <v>77</v>
      </c>
      <c r="C74" s="2"/>
      <c r="D74" s="2"/>
      <c r="E74" s="2"/>
      <c r="F74" s="2"/>
      <c r="G74" s="30" t="s">
        <v>27</v>
      </c>
      <c r="H74" s="30" t="s">
        <v>191</v>
      </c>
      <c r="I74" s="30"/>
      <c r="J74" s="13">
        <v>2510.3600000000006</v>
      </c>
      <c r="K74" s="41">
        <f>K75</f>
        <v>0</v>
      </c>
      <c r="L74" s="135">
        <v>0</v>
      </c>
      <c r="M74" s="130">
        <f t="shared" si="0"/>
        <v>0</v>
      </c>
    </row>
    <row r="75" spans="2:13" ht="12.75" customHeight="1" thickBot="1">
      <c r="B75" s="19" t="s">
        <v>63</v>
      </c>
      <c r="C75" s="2"/>
      <c r="D75" s="2"/>
      <c r="E75" s="2"/>
      <c r="F75" s="2"/>
      <c r="G75" s="30" t="s">
        <v>27</v>
      </c>
      <c r="H75" s="30" t="s">
        <v>191</v>
      </c>
      <c r="I75" s="30" t="s">
        <v>47</v>
      </c>
      <c r="J75" s="13">
        <v>2510.3600000000006</v>
      </c>
      <c r="K75" s="9"/>
      <c r="L75" s="135">
        <v>0</v>
      </c>
      <c r="M75" s="130">
        <f t="shared" si="0"/>
        <v>0</v>
      </c>
    </row>
    <row r="76" spans="2:13" ht="13.5" hidden="1" thickBot="1">
      <c r="B76" s="19"/>
      <c r="C76" s="2"/>
      <c r="D76" s="2"/>
      <c r="E76" s="2"/>
      <c r="F76" s="2"/>
      <c r="G76" s="30"/>
      <c r="H76" s="30" t="s">
        <v>191</v>
      </c>
      <c r="I76" s="30"/>
      <c r="J76" s="13">
        <v>26954.36</v>
      </c>
      <c r="K76" s="9"/>
      <c r="L76" s="36"/>
      <c r="M76" s="130">
        <f t="shared" si="0"/>
        <v>0</v>
      </c>
    </row>
    <row r="77" spans="2:13" ht="13.5" hidden="1" thickBot="1">
      <c r="B77" s="19"/>
      <c r="C77" s="2"/>
      <c r="D77" s="2"/>
      <c r="E77" s="2"/>
      <c r="F77" s="2"/>
      <c r="G77" s="30"/>
      <c r="H77" s="30" t="s">
        <v>191</v>
      </c>
      <c r="I77" s="30"/>
      <c r="J77" s="13">
        <v>26954.36</v>
      </c>
      <c r="K77" s="9"/>
      <c r="L77" s="36"/>
      <c r="M77" s="130">
        <f t="shared" si="0"/>
        <v>0</v>
      </c>
    </row>
    <row r="78" spans="2:13" ht="13.5" hidden="1" thickBot="1">
      <c r="B78" s="19"/>
      <c r="C78" s="2"/>
      <c r="D78" s="2"/>
      <c r="E78" s="2"/>
      <c r="F78" s="2"/>
      <c r="G78" s="30"/>
      <c r="H78" s="30" t="s">
        <v>191</v>
      </c>
      <c r="I78" s="30"/>
      <c r="J78" s="13">
        <v>26954.36</v>
      </c>
      <c r="K78" s="9"/>
      <c r="L78" s="36"/>
      <c r="M78" s="130">
        <f aca="true" t="shared" si="1" ref="M78:M141">L78/J78*100</f>
        <v>0</v>
      </c>
    </row>
    <row r="79" spans="2:13" ht="13.5" hidden="1" thickBot="1">
      <c r="B79" s="19"/>
      <c r="C79" s="2"/>
      <c r="D79" s="2"/>
      <c r="E79" s="2"/>
      <c r="F79" s="2"/>
      <c r="G79" s="30"/>
      <c r="H79" s="30" t="s">
        <v>191</v>
      </c>
      <c r="I79" s="30"/>
      <c r="J79" s="13">
        <v>26954.36</v>
      </c>
      <c r="K79" s="9"/>
      <c r="L79" s="36"/>
      <c r="M79" s="130">
        <f t="shared" si="1"/>
        <v>0</v>
      </c>
    </row>
    <row r="80" spans="2:13" ht="26.25" thickBot="1">
      <c r="B80" s="50" t="s">
        <v>52</v>
      </c>
      <c r="C80" s="37"/>
      <c r="D80" s="37"/>
      <c r="E80" s="37"/>
      <c r="F80" s="37"/>
      <c r="G80" s="47" t="s">
        <v>27</v>
      </c>
      <c r="H80" s="30" t="s">
        <v>191</v>
      </c>
      <c r="I80" s="47" t="s">
        <v>48</v>
      </c>
      <c r="J80" s="48">
        <v>2510.3600000000006</v>
      </c>
      <c r="K80" s="9"/>
      <c r="L80" s="135">
        <v>0</v>
      </c>
      <c r="M80" s="130">
        <f t="shared" si="1"/>
        <v>0</v>
      </c>
    </row>
    <row r="81" spans="2:13" ht="13.5" thickBot="1">
      <c r="B81" s="117" t="s">
        <v>90</v>
      </c>
      <c r="C81" s="119"/>
      <c r="D81" s="119"/>
      <c r="E81" s="119"/>
      <c r="F81" s="119"/>
      <c r="G81" s="122" t="s">
        <v>91</v>
      </c>
      <c r="H81" s="120"/>
      <c r="I81" s="120"/>
      <c r="J81" s="123">
        <f>J82+J86+J89</f>
        <v>740466.35</v>
      </c>
      <c r="K81" s="53"/>
      <c r="L81" s="119">
        <f>L82+L86+L89</f>
        <v>685466.35</v>
      </c>
      <c r="M81" s="130">
        <f t="shared" si="1"/>
        <v>92.5722485566022</v>
      </c>
    </row>
    <row r="82" spans="2:13" ht="39" thickBot="1">
      <c r="B82" s="116" t="s">
        <v>157</v>
      </c>
      <c r="C82" s="119"/>
      <c r="D82" s="119"/>
      <c r="E82" s="119"/>
      <c r="F82" s="119"/>
      <c r="G82" s="120" t="s">
        <v>92</v>
      </c>
      <c r="H82" s="120" t="s">
        <v>159</v>
      </c>
      <c r="I82" s="120"/>
      <c r="J82" s="121">
        <v>216858.35</v>
      </c>
      <c r="K82" s="53"/>
      <c r="L82" s="177">
        <f>L83</f>
        <v>216858.35</v>
      </c>
      <c r="M82" s="130">
        <f t="shared" si="1"/>
        <v>100</v>
      </c>
    </row>
    <row r="83" spans="2:13" ht="26.25" thickBot="1">
      <c r="B83" s="116" t="s">
        <v>158</v>
      </c>
      <c r="C83" s="49"/>
      <c r="D83" s="4"/>
      <c r="E83" s="4"/>
      <c r="F83" s="4"/>
      <c r="G83" s="30" t="s">
        <v>92</v>
      </c>
      <c r="H83" s="47" t="s">
        <v>138</v>
      </c>
      <c r="I83" s="30"/>
      <c r="J83" s="13">
        <v>216858.35</v>
      </c>
      <c r="K83" s="53"/>
      <c r="L83" s="177">
        <f>L84</f>
        <v>216858.35</v>
      </c>
      <c r="M83" s="130">
        <f t="shared" si="1"/>
        <v>100</v>
      </c>
    </row>
    <row r="84" spans="2:13" ht="26.25" thickBot="1">
      <c r="B84" s="19" t="s">
        <v>63</v>
      </c>
      <c r="C84" s="49"/>
      <c r="D84" s="4"/>
      <c r="E84" s="4"/>
      <c r="F84" s="4"/>
      <c r="G84" s="47" t="s">
        <v>92</v>
      </c>
      <c r="H84" s="47" t="s">
        <v>138</v>
      </c>
      <c r="I84" s="47" t="s">
        <v>47</v>
      </c>
      <c r="J84" s="48">
        <v>216858.35</v>
      </c>
      <c r="K84" s="53"/>
      <c r="L84" s="177">
        <f>L85</f>
        <v>216858.35</v>
      </c>
      <c r="M84" s="130">
        <f t="shared" si="1"/>
        <v>100</v>
      </c>
    </row>
    <row r="85" spans="2:13" ht="26.25" thickBot="1">
      <c r="B85" s="50" t="s">
        <v>52</v>
      </c>
      <c r="C85" s="49"/>
      <c r="D85" s="4"/>
      <c r="E85" s="4"/>
      <c r="F85" s="4"/>
      <c r="G85" s="47" t="s">
        <v>92</v>
      </c>
      <c r="H85" s="47" t="s">
        <v>138</v>
      </c>
      <c r="I85" s="47" t="s">
        <v>48</v>
      </c>
      <c r="J85" s="48">
        <v>216858.35</v>
      </c>
      <c r="K85" s="53"/>
      <c r="L85" s="177">
        <f>J85</f>
        <v>216858.35</v>
      </c>
      <c r="M85" s="130">
        <f t="shared" si="1"/>
        <v>100</v>
      </c>
    </row>
    <row r="86" spans="2:13" ht="39" thickBot="1">
      <c r="B86" s="116" t="s">
        <v>99</v>
      </c>
      <c r="C86" s="127"/>
      <c r="D86" s="127"/>
      <c r="E86" s="127"/>
      <c r="F86" s="127"/>
      <c r="G86" s="120" t="s">
        <v>92</v>
      </c>
      <c r="H86" s="120" t="s">
        <v>139</v>
      </c>
      <c r="I86" s="120"/>
      <c r="J86" s="121">
        <v>418608</v>
      </c>
      <c r="K86" s="53"/>
      <c r="L86" s="177">
        <f>L87</f>
        <v>418608</v>
      </c>
      <c r="M86" s="130">
        <f t="shared" si="1"/>
        <v>100</v>
      </c>
    </row>
    <row r="87" spans="2:13" ht="24.75" customHeight="1" thickBot="1">
      <c r="B87" s="88" t="s">
        <v>87</v>
      </c>
      <c r="C87" s="119"/>
      <c r="D87" s="119"/>
      <c r="E87" s="119"/>
      <c r="F87" s="119"/>
      <c r="G87" s="120" t="s">
        <v>92</v>
      </c>
      <c r="H87" s="120" t="s">
        <v>139</v>
      </c>
      <c r="I87" s="120" t="s">
        <v>85</v>
      </c>
      <c r="J87" s="121">
        <v>418608</v>
      </c>
      <c r="K87" s="53"/>
      <c r="L87" s="177">
        <f>L88</f>
        <v>418608</v>
      </c>
      <c r="M87" s="130">
        <f t="shared" si="1"/>
        <v>100</v>
      </c>
    </row>
    <row r="88" spans="2:13" ht="24.75" customHeight="1" thickBot="1">
      <c r="B88" s="88" t="s">
        <v>88</v>
      </c>
      <c r="C88" s="119"/>
      <c r="D88" s="119"/>
      <c r="E88" s="119"/>
      <c r="F88" s="119"/>
      <c r="G88" s="120" t="s">
        <v>92</v>
      </c>
      <c r="H88" s="120" t="s">
        <v>139</v>
      </c>
      <c r="I88" s="120" t="s">
        <v>86</v>
      </c>
      <c r="J88" s="121">
        <v>418608</v>
      </c>
      <c r="K88" s="53"/>
      <c r="L88" s="177">
        <f>J88</f>
        <v>418608</v>
      </c>
      <c r="M88" s="130">
        <f t="shared" si="1"/>
        <v>100</v>
      </c>
    </row>
    <row r="89" spans="2:13" ht="13.5" thickBot="1">
      <c r="B89" s="34" t="s">
        <v>95</v>
      </c>
      <c r="C89" s="119"/>
      <c r="D89" s="119"/>
      <c r="E89" s="119"/>
      <c r="F89" s="119"/>
      <c r="G89" s="122" t="s">
        <v>93</v>
      </c>
      <c r="H89" s="122"/>
      <c r="I89" s="122"/>
      <c r="J89" s="123">
        <v>105000</v>
      </c>
      <c r="K89" s="53"/>
      <c r="L89" s="119">
        <f>L90</f>
        <v>50000</v>
      </c>
      <c r="M89" s="130">
        <f t="shared" si="1"/>
        <v>47.61904761904761</v>
      </c>
    </row>
    <row r="90" spans="2:13" ht="39" thickBot="1">
      <c r="B90" s="163" t="s">
        <v>187</v>
      </c>
      <c r="C90" s="119"/>
      <c r="D90" s="119"/>
      <c r="E90" s="119"/>
      <c r="F90" s="119"/>
      <c r="G90" s="122" t="s">
        <v>93</v>
      </c>
      <c r="H90" s="178" t="s">
        <v>188</v>
      </c>
      <c r="I90" s="122"/>
      <c r="J90" s="121">
        <v>105000</v>
      </c>
      <c r="K90" s="53"/>
      <c r="L90" s="115">
        <f>L91</f>
        <v>50000</v>
      </c>
      <c r="M90" s="130">
        <f t="shared" si="1"/>
        <v>47.61904761904761</v>
      </c>
    </row>
    <row r="91" spans="2:13" ht="26.25" thickBot="1">
      <c r="B91" s="19" t="s">
        <v>96</v>
      </c>
      <c r="C91" s="119"/>
      <c r="D91" s="119"/>
      <c r="E91" s="119"/>
      <c r="F91" s="119"/>
      <c r="G91" s="120" t="s">
        <v>93</v>
      </c>
      <c r="H91" s="132" t="s">
        <v>140</v>
      </c>
      <c r="I91" s="122"/>
      <c r="J91" s="121">
        <v>105000</v>
      </c>
      <c r="K91" s="53"/>
      <c r="L91" s="115">
        <f>L92</f>
        <v>50000</v>
      </c>
      <c r="M91" s="130">
        <f t="shared" si="1"/>
        <v>47.61904761904761</v>
      </c>
    </row>
    <row r="92" spans="2:13" ht="26.25" thickBot="1">
      <c r="B92" s="50" t="s">
        <v>63</v>
      </c>
      <c r="C92" s="137"/>
      <c r="D92" s="137"/>
      <c r="E92" s="137"/>
      <c r="F92" s="137"/>
      <c r="G92" s="138" t="s">
        <v>93</v>
      </c>
      <c r="H92" s="132" t="s">
        <v>140</v>
      </c>
      <c r="I92" s="138" t="s">
        <v>47</v>
      </c>
      <c r="J92" s="139">
        <v>105000</v>
      </c>
      <c r="K92" s="140"/>
      <c r="L92" s="175">
        <f>L93</f>
        <v>50000</v>
      </c>
      <c r="M92" s="130">
        <f t="shared" si="1"/>
        <v>47.61904761904761</v>
      </c>
    </row>
    <row r="93" spans="2:13" ht="13.5" thickBot="1">
      <c r="B93" s="116" t="s">
        <v>98</v>
      </c>
      <c r="C93" s="119"/>
      <c r="D93" s="119"/>
      <c r="E93" s="119"/>
      <c r="F93" s="119"/>
      <c r="G93" s="120" t="s">
        <v>93</v>
      </c>
      <c r="H93" s="132" t="s">
        <v>140</v>
      </c>
      <c r="I93" s="120" t="s">
        <v>48</v>
      </c>
      <c r="J93" s="121">
        <v>105000</v>
      </c>
      <c r="K93" s="115"/>
      <c r="L93" s="135">
        <v>50000</v>
      </c>
      <c r="M93" s="130">
        <f t="shared" si="1"/>
        <v>47.61904761904761</v>
      </c>
    </row>
    <row r="94" spans="2:13" s="3" customFormat="1" ht="13.5" thickBot="1">
      <c r="B94" s="141" t="s">
        <v>78</v>
      </c>
      <c r="C94" s="142"/>
      <c r="D94" s="143"/>
      <c r="E94" s="143"/>
      <c r="F94" s="143"/>
      <c r="G94" s="144" t="s">
        <v>79</v>
      </c>
      <c r="H94" s="145"/>
      <c r="I94" s="145"/>
      <c r="J94" s="146">
        <v>495896.57</v>
      </c>
      <c r="K94" s="147" t="e">
        <f>#REF!</f>
        <v>#REF!</v>
      </c>
      <c r="L94" s="181">
        <f>L95</f>
        <v>434628.48</v>
      </c>
      <c r="M94" s="130">
        <f t="shared" si="1"/>
        <v>87.64498613087805</v>
      </c>
    </row>
    <row r="95" spans="2:13" s="3" customFormat="1" ht="13.5" thickBot="1">
      <c r="B95" s="35" t="s">
        <v>97</v>
      </c>
      <c r="C95" s="49"/>
      <c r="D95" s="4"/>
      <c r="E95" s="4"/>
      <c r="F95" s="4"/>
      <c r="G95" s="30" t="s">
        <v>79</v>
      </c>
      <c r="H95" s="30" t="s">
        <v>141</v>
      </c>
      <c r="I95" s="56"/>
      <c r="J95" s="124">
        <v>495837.31</v>
      </c>
      <c r="K95" s="40"/>
      <c r="L95" s="115">
        <f>L96+L98</f>
        <v>434628.48</v>
      </c>
      <c r="M95" s="130">
        <f t="shared" si="1"/>
        <v>87.65546102208404</v>
      </c>
    </row>
    <row r="96" spans="2:13" s="3" customFormat="1" ht="26.25" thickBot="1">
      <c r="B96" s="50" t="s">
        <v>65</v>
      </c>
      <c r="C96" s="49"/>
      <c r="D96" s="4"/>
      <c r="E96" s="4"/>
      <c r="F96" s="4"/>
      <c r="G96" s="30" t="s">
        <v>79</v>
      </c>
      <c r="H96" s="30" t="s">
        <v>141</v>
      </c>
      <c r="I96" s="74" t="s">
        <v>47</v>
      </c>
      <c r="J96" s="124">
        <v>495837.31</v>
      </c>
      <c r="K96" s="40"/>
      <c r="L96" s="115">
        <v>434582.56</v>
      </c>
      <c r="M96" s="130">
        <f t="shared" si="1"/>
        <v>87.64619991988904</v>
      </c>
    </row>
    <row r="97" spans="2:13" s="3" customFormat="1" ht="26.25" thickBot="1">
      <c r="B97" s="116" t="s">
        <v>52</v>
      </c>
      <c r="C97" s="49"/>
      <c r="D97" s="4"/>
      <c r="E97" s="4"/>
      <c r="F97" s="4"/>
      <c r="G97" s="30" t="s">
        <v>79</v>
      </c>
      <c r="H97" s="30" t="s">
        <v>141</v>
      </c>
      <c r="I97" s="74" t="s">
        <v>48</v>
      </c>
      <c r="J97" s="124">
        <v>495837.31</v>
      </c>
      <c r="K97" s="40"/>
      <c r="L97" s="115">
        <v>434582.56</v>
      </c>
      <c r="M97" s="130">
        <f t="shared" si="1"/>
        <v>87.64619991988904</v>
      </c>
    </row>
    <row r="98" spans="2:13" s="3" customFormat="1" ht="13.5" thickBot="1">
      <c r="B98" s="19" t="s">
        <v>53</v>
      </c>
      <c r="C98" s="49"/>
      <c r="D98" s="4"/>
      <c r="E98" s="4"/>
      <c r="F98" s="4"/>
      <c r="G98" s="30" t="s">
        <v>79</v>
      </c>
      <c r="H98" s="30" t="s">
        <v>141</v>
      </c>
      <c r="I98" s="74" t="s">
        <v>54</v>
      </c>
      <c r="J98" s="124">
        <v>59.260000000000005</v>
      </c>
      <c r="K98" s="40"/>
      <c r="L98" s="36">
        <v>45.92</v>
      </c>
      <c r="M98" s="130">
        <f t="shared" si="1"/>
        <v>77.48903138710766</v>
      </c>
    </row>
    <row r="99" spans="2:13" s="3" customFormat="1" ht="13.5" thickBot="1">
      <c r="B99" s="19" t="s">
        <v>117</v>
      </c>
      <c r="C99" s="49"/>
      <c r="D99" s="4"/>
      <c r="E99" s="4"/>
      <c r="F99" s="4"/>
      <c r="G99" s="30" t="s">
        <v>79</v>
      </c>
      <c r="H99" s="30" t="s">
        <v>141</v>
      </c>
      <c r="I99" s="74" t="s">
        <v>107</v>
      </c>
      <c r="J99" s="124">
        <v>59.26</v>
      </c>
      <c r="K99" s="40"/>
      <c r="L99" s="36">
        <v>45.92</v>
      </c>
      <c r="M99" s="130">
        <f t="shared" si="1"/>
        <v>77.48903138710766</v>
      </c>
    </row>
    <row r="100" spans="2:13" s="3" customFormat="1" ht="13.5" thickBot="1">
      <c r="B100" s="125" t="s">
        <v>83</v>
      </c>
      <c r="C100" s="49"/>
      <c r="D100" s="4"/>
      <c r="E100" s="4"/>
      <c r="F100" s="4"/>
      <c r="G100" s="29" t="s">
        <v>84</v>
      </c>
      <c r="H100" s="56"/>
      <c r="I100" s="56"/>
      <c r="J100" s="126">
        <v>2353172.0999999996</v>
      </c>
      <c r="K100" s="40"/>
      <c r="L100" s="119">
        <f>L101+L106</f>
        <v>2211934.02</v>
      </c>
      <c r="M100" s="130">
        <f t="shared" si="1"/>
        <v>93.99797065416509</v>
      </c>
    </row>
    <row r="101" spans="2:13" s="3" customFormat="1" ht="39" thickBot="1">
      <c r="B101" s="116" t="s">
        <v>162</v>
      </c>
      <c r="C101" s="49"/>
      <c r="D101" s="4"/>
      <c r="E101" s="4"/>
      <c r="F101" s="4"/>
      <c r="G101" s="30" t="s">
        <v>84</v>
      </c>
      <c r="H101" s="74" t="s">
        <v>164</v>
      </c>
      <c r="I101" s="74"/>
      <c r="J101" s="13">
        <v>1123473.44</v>
      </c>
      <c r="K101" s="40"/>
      <c r="L101" s="177">
        <v>1064283.37</v>
      </c>
      <c r="M101" s="130">
        <f t="shared" si="1"/>
        <v>94.73151140982917</v>
      </c>
    </row>
    <row r="102" spans="2:13" s="3" customFormat="1" ht="26.25" thickBot="1">
      <c r="B102" s="149" t="s">
        <v>163</v>
      </c>
      <c r="C102" s="49"/>
      <c r="D102" s="4"/>
      <c r="E102" s="4"/>
      <c r="F102" s="4"/>
      <c r="G102" s="30" t="s">
        <v>84</v>
      </c>
      <c r="H102" s="74" t="s">
        <v>165</v>
      </c>
      <c r="I102" s="74"/>
      <c r="J102" s="13">
        <v>1123473.44</v>
      </c>
      <c r="K102" s="40"/>
      <c r="L102" s="177">
        <v>1064283.37</v>
      </c>
      <c r="M102" s="130">
        <f t="shared" si="1"/>
        <v>94.73151140982917</v>
      </c>
    </row>
    <row r="103" spans="2:13" s="3" customFormat="1" ht="26.25" thickBot="1">
      <c r="B103" s="149" t="s">
        <v>113</v>
      </c>
      <c r="C103" s="49"/>
      <c r="D103" s="4"/>
      <c r="E103" s="4"/>
      <c r="F103" s="4"/>
      <c r="G103" s="30" t="s">
        <v>84</v>
      </c>
      <c r="H103" s="74" t="s">
        <v>142</v>
      </c>
      <c r="I103" s="74"/>
      <c r="J103" s="13">
        <v>1123473.44</v>
      </c>
      <c r="K103" s="40"/>
      <c r="L103" s="177">
        <v>1064283.37</v>
      </c>
      <c r="M103" s="130">
        <f t="shared" si="1"/>
        <v>94.73151140982917</v>
      </c>
    </row>
    <row r="104" spans="2:13" s="3" customFormat="1" ht="26.25" thickBot="1">
      <c r="B104" s="19" t="s">
        <v>65</v>
      </c>
      <c r="C104" s="49"/>
      <c r="D104" s="4"/>
      <c r="E104" s="4"/>
      <c r="F104" s="4"/>
      <c r="G104" s="30" t="s">
        <v>84</v>
      </c>
      <c r="H104" s="74" t="s">
        <v>142</v>
      </c>
      <c r="I104" s="74" t="s">
        <v>47</v>
      </c>
      <c r="J104" s="13">
        <v>1123473.44</v>
      </c>
      <c r="K104" s="40"/>
      <c r="L104" s="177">
        <v>1064283.37</v>
      </c>
      <c r="M104" s="130">
        <f t="shared" si="1"/>
        <v>94.73151140982917</v>
      </c>
    </row>
    <row r="105" spans="2:13" s="3" customFormat="1" ht="26.25" thickBot="1">
      <c r="B105" s="50" t="s">
        <v>52</v>
      </c>
      <c r="C105" s="49"/>
      <c r="D105" s="4"/>
      <c r="E105" s="4"/>
      <c r="F105" s="4"/>
      <c r="G105" s="30" t="s">
        <v>84</v>
      </c>
      <c r="H105" s="74" t="s">
        <v>142</v>
      </c>
      <c r="I105" s="74" t="s">
        <v>48</v>
      </c>
      <c r="J105" s="13">
        <v>1123473.44</v>
      </c>
      <c r="K105" s="40"/>
      <c r="L105" s="177">
        <v>1064283.37</v>
      </c>
      <c r="M105" s="130">
        <f t="shared" si="1"/>
        <v>94.73151140982917</v>
      </c>
    </row>
    <row r="106" spans="2:13" s="3" customFormat="1" ht="51.75" thickBot="1">
      <c r="B106" s="172" t="s">
        <v>166</v>
      </c>
      <c r="C106" s="49"/>
      <c r="D106" s="4"/>
      <c r="E106" s="4"/>
      <c r="F106" s="4"/>
      <c r="G106" s="30" t="s">
        <v>84</v>
      </c>
      <c r="H106" s="179" t="s">
        <v>168</v>
      </c>
      <c r="I106" s="74"/>
      <c r="J106" s="13">
        <v>1229698.66</v>
      </c>
      <c r="K106" s="40"/>
      <c r="L106" s="177">
        <v>1147650.65</v>
      </c>
      <c r="M106" s="130">
        <f t="shared" si="1"/>
        <v>93.32779544543051</v>
      </c>
    </row>
    <row r="107" spans="2:13" s="3" customFormat="1" ht="39" thickBot="1">
      <c r="B107" s="163" t="s">
        <v>167</v>
      </c>
      <c r="C107" s="49"/>
      <c r="D107" s="4"/>
      <c r="E107" s="4"/>
      <c r="F107" s="4"/>
      <c r="G107" s="30" t="s">
        <v>84</v>
      </c>
      <c r="H107" s="178" t="s">
        <v>169</v>
      </c>
      <c r="I107" s="74"/>
      <c r="J107" s="13">
        <v>1229698.66</v>
      </c>
      <c r="K107" s="40"/>
      <c r="L107" s="177">
        <v>1147650.65</v>
      </c>
      <c r="M107" s="130">
        <f t="shared" si="1"/>
        <v>93.32779544543051</v>
      </c>
    </row>
    <row r="108" spans="2:13" s="3" customFormat="1" ht="51.75" thickBot="1">
      <c r="B108" s="116" t="s">
        <v>110</v>
      </c>
      <c r="C108" s="49"/>
      <c r="D108" s="4"/>
      <c r="E108" s="4"/>
      <c r="F108" s="4"/>
      <c r="G108" s="30" t="s">
        <v>84</v>
      </c>
      <c r="H108" s="74" t="s">
        <v>143</v>
      </c>
      <c r="I108" s="74"/>
      <c r="J108" s="13">
        <v>1229698.66</v>
      </c>
      <c r="K108" s="41"/>
      <c r="L108" s="177">
        <v>1147650.65</v>
      </c>
      <c r="M108" s="130">
        <f t="shared" si="1"/>
        <v>93.32779544543051</v>
      </c>
    </row>
    <row r="109" spans="2:13" s="3" customFormat="1" ht="26.25" thickBot="1">
      <c r="B109" s="19" t="s">
        <v>65</v>
      </c>
      <c r="C109" s="49"/>
      <c r="D109" s="4"/>
      <c r="E109" s="4"/>
      <c r="F109" s="4"/>
      <c r="G109" s="30" t="s">
        <v>84</v>
      </c>
      <c r="H109" s="74" t="s">
        <v>143</v>
      </c>
      <c r="I109" s="74" t="s">
        <v>47</v>
      </c>
      <c r="J109" s="13">
        <v>1229698.66</v>
      </c>
      <c r="K109" s="40"/>
      <c r="L109" s="115">
        <v>1147650.65</v>
      </c>
      <c r="M109" s="130">
        <f t="shared" si="1"/>
        <v>93.32779544543051</v>
      </c>
    </row>
    <row r="110" spans="2:13" s="3" customFormat="1" ht="26.25" thickBot="1">
      <c r="B110" s="50" t="s">
        <v>52</v>
      </c>
      <c r="C110" s="49"/>
      <c r="D110" s="4"/>
      <c r="E110" s="4"/>
      <c r="F110" s="4"/>
      <c r="G110" s="30" t="s">
        <v>84</v>
      </c>
      <c r="H110" s="74" t="s">
        <v>143</v>
      </c>
      <c r="I110" s="74" t="s">
        <v>48</v>
      </c>
      <c r="J110" s="13">
        <v>1229698.66</v>
      </c>
      <c r="K110" s="40"/>
      <c r="L110" s="115">
        <v>1147650.65</v>
      </c>
      <c r="M110" s="130">
        <f t="shared" si="1"/>
        <v>93.32779544543051</v>
      </c>
    </row>
    <row r="111" spans="2:13" s="3" customFormat="1" ht="13.5" thickBot="1">
      <c r="B111" s="51" t="s">
        <v>41</v>
      </c>
      <c r="C111" s="49"/>
      <c r="D111" s="4"/>
      <c r="E111" s="4"/>
      <c r="F111" s="4"/>
      <c r="G111" s="29" t="s">
        <v>0</v>
      </c>
      <c r="H111" s="29"/>
      <c r="I111" s="29"/>
      <c r="J111" s="150">
        <v>19921464.09</v>
      </c>
      <c r="K111" s="40"/>
      <c r="L111" s="151">
        <f>L112+L131</f>
        <v>19547496.630000003</v>
      </c>
      <c r="M111" s="130">
        <f t="shared" si="1"/>
        <v>98.12279128526644</v>
      </c>
    </row>
    <row r="112" spans="2:13" s="3" customFormat="1" ht="26.25" thickBot="1">
      <c r="B112" s="116" t="s">
        <v>160</v>
      </c>
      <c r="C112" s="49"/>
      <c r="D112" s="4"/>
      <c r="E112" s="4"/>
      <c r="F112" s="4"/>
      <c r="G112" s="30" t="s">
        <v>0</v>
      </c>
      <c r="H112" s="30" t="s">
        <v>161</v>
      </c>
      <c r="I112" s="29"/>
      <c r="J112" s="161">
        <v>18168758.97</v>
      </c>
      <c r="K112" s="41"/>
      <c r="L112" s="162">
        <f>L113+L116+L121+L126+L138</f>
        <v>17794821.51</v>
      </c>
      <c r="M112" s="130">
        <f t="shared" si="1"/>
        <v>97.94186570135341</v>
      </c>
    </row>
    <row r="113" spans="2:13" s="3" customFormat="1" ht="26.25" thickBot="1">
      <c r="B113" s="116" t="s">
        <v>105</v>
      </c>
      <c r="C113" s="49"/>
      <c r="D113" s="4"/>
      <c r="E113" s="4"/>
      <c r="F113" s="4"/>
      <c r="G113" s="30" t="s">
        <v>0</v>
      </c>
      <c r="H113" s="74" t="s">
        <v>144</v>
      </c>
      <c r="I113" s="30"/>
      <c r="J113" s="131">
        <v>3173372.3200000003</v>
      </c>
      <c r="K113" s="41"/>
      <c r="L113" s="177">
        <v>3159289.75</v>
      </c>
      <c r="M113" s="130">
        <f t="shared" si="1"/>
        <v>99.55622698568189</v>
      </c>
    </row>
    <row r="114" spans="2:13" s="3" customFormat="1" ht="26.25" thickBot="1">
      <c r="B114" s="19" t="s">
        <v>65</v>
      </c>
      <c r="C114" s="49"/>
      <c r="D114" s="4"/>
      <c r="E114" s="4"/>
      <c r="F114" s="4"/>
      <c r="G114" s="30" t="s">
        <v>0</v>
      </c>
      <c r="H114" s="74" t="s">
        <v>144</v>
      </c>
      <c r="I114" s="30" t="s">
        <v>47</v>
      </c>
      <c r="J114" s="131">
        <v>3173372.3200000003</v>
      </c>
      <c r="K114" s="41"/>
      <c r="L114" s="177">
        <v>3159289.75</v>
      </c>
      <c r="M114" s="130">
        <f t="shared" si="1"/>
        <v>99.55622698568189</v>
      </c>
    </row>
    <row r="115" spans="2:13" s="3" customFormat="1" ht="26.25" thickBot="1">
      <c r="B115" s="50" t="s">
        <v>52</v>
      </c>
      <c r="C115" s="49"/>
      <c r="D115" s="4"/>
      <c r="E115" s="4"/>
      <c r="F115" s="4"/>
      <c r="G115" s="30" t="s">
        <v>0</v>
      </c>
      <c r="H115" s="74" t="s">
        <v>144</v>
      </c>
      <c r="I115" s="30" t="s">
        <v>48</v>
      </c>
      <c r="J115" s="131">
        <v>3173372.3200000003</v>
      </c>
      <c r="K115" s="41"/>
      <c r="L115" s="177">
        <v>3159289.75</v>
      </c>
      <c r="M115" s="130">
        <f t="shared" si="1"/>
        <v>99.55622698568189</v>
      </c>
    </row>
    <row r="116" spans="2:13" s="3" customFormat="1" ht="13.5" thickBot="1">
      <c r="B116" s="36" t="s">
        <v>66</v>
      </c>
      <c r="C116" s="49"/>
      <c r="D116" s="4"/>
      <c r="E116" s="4"/>
      <c r="F116" s="4"/>
      <c r="G116" s="30" t="s">
        <v>0</v>
      </c>
      <c r="H116" s="30" t="s">
        <v>145</v>
      </c>
      <c r="I116" s="30"/>
      <c r="J116" s="13">
        <v>2648879.42</v>
      </c>
      <c r="K116" s="40"/>
      <c r="L116" s="115">
        <f>L117+L119</f>
        <v>2515189.06</v>
      </c>
      <c r="M116" s="130">
        <f t="shared" si="1"/>
        <v>94.95294655579302</v>
      </c>
    </row>
    <row r="117" spans="2:13" s="3" customFormat="1" ht="26.25" thickBot="1">
      <c r="B117" s="19" t="s">
        <v>65</v>
      </c>
      <c r="C117" s="49"/>
      <c r="D117" s="4"/>
      <c r="E117" s="4"/>
      <c r="F117" s="4"/>
      <c r="G117" s="30" t="s">
        <v>0</v>
      </c>
      <c r="H117" s="30" t="s">
        <v>145</v>
      </c>
      <c r="I117" s="30" t="s">
        <v>47</v>
      </c>
      <c r="J117" s="13">
        <v>2648629.53</v>
      </c>
      <c r="K117" s="40"/>
      <c r="L117" s="177">
        <v>2514939.17</v>
      </c>
      <c r="M117" s="130">
        <f t="shared" si="1"/>
        <v>94.9524703819186</v>
      </c>
    </row>
    <row r="118" spans="2:13" s="3" customFormat="1" ht="26.25" thickBot="1">
      <c r="B118" s="50" t="s">
        <v>52</v>
      </c>
      <c r="C118" s="49"/>
      <c r="D118" s="4"/>
      <c r="E118" s="4"/>
      <c r="F118" s="4"/>
      <c r="G118" s="30" t="s">
        <v>0</v>
      </c>
      <c r="H118" s="30" t="s">
        <v>145</v>
      </c>
      <c r="I118" s="30" t="s">
        <v>48</v>
      </c>
      <c r="J118" s="13">
        <v>2648629.53</v>
      </c>
      <c r="K118" s="40"/>
      <c r="L118" s="177">
        <v>2514939.17</v>
      </c>
      <c r="M118" s="130">
        <f t="shared" si="1"/>
        <v>94.9524703819186</v>
      </c>
    </row>
    <row r="119" spans="2:13" s="3" customFormat="1" ht="13.5" thickBot="1">
      <c r="B119" s="19" t="s">
        <v>53</v>
      </c>
      <c r="C119" s="49"/>
      <c r="D119" s="4"/>
      <c r="E119" s="4"/>
      <c r="F119" s="4"/>
      <c r="G119" s="30" t="s">
        <v>0</v>
      </c>
      <c r="H119" s="30" t="s">
        <v>145</v>
      </c>
      <c r="I119" s="30" t="s">
        <v>54</v>
      </c>
      <c r="J119" s="13">
        <v>249.89</v>
      </c>
      <c r="K119" s="40"/>
      <c r="L119" s="115">
        <f>J119</f>
        <v>249.89</v>
      </c>
      <c r="M119" s="130">
        <f t="shared" si="1"/>
        <v>100</v>
      </c>
    </row>
    <row r="120" spans="2:13" s="3" customFormat="1" ht="13.5" thickBot="1">
      <c r="B120" s="19" t="s">
        <v>117</v>
      </c>
      <c r="C120" s="49"/>
      <c r="D120" s="4"/>
      <c r="E120" s="4"/>
      <c r="F120" s="4"/>
      <c r="G120" s="30" t="s">
        <v>0</v>
      </c>
      <c r="H120" s="30" t="s">
        <v>145</v>
      </c>
      <c r="I120" s="30" t="s">
        <v>107</v>
      </c>
      <c r="J120" s="13">
        <v>249.89</v>
      </c>
      <c r="K120" s="40"/>
      <c r="L120" s="115">
        <f>J120</f>
        <v>249.89</v>
      </c>
      <c r="M120" s="130">
        <f t="shared" si="1"/>
        <v>100</v>
      </c>
    </row>
    <row r="121" spans="2:13" s="3" customFormat="1" ht="15.75" customHeight="1" thickBot="1">
      <c r="B121" s="133" t="s">
        <v>41</v>
      </c>
      <c r="C121" s="49"/>
      <c r="D121" s="4"/>
      <c r="E121" s="4"/>
      <c r="F121" s="4"/>
      <c r="G121" s="30" t="s">
        <v>0</v>
      </c>
      <c r="H121" s="30" t="s">
        <v>146</v>
      </c>
      <c r="I121" s="30"/>
      <c r="J121" s="13">
        <v>8471527.66</v>
      </c>
      <c r="K121" s="40"/>
      <c r="L121" s="115">
        <f>L122+L124</f>
        <v>8245363.13</v>
      </c>
      <c r="M121" s="130">
        <f t="shared" si="1"/>
        <v>97.33029815781774</v>
      </c>
    </row>
    <row r="122" spans="2:13" s="3" customFormat="1" ht="23.25" customHeight="1" thickBot="1">
      <c r="B122" s="19" t="s">
        <v>65</v>
      </c>
      <c r="C122" s="49"/>
      <c r="D122" s="4"/>
      <c r="E122" s="4"/>
      <c r="F122" s="4"/>
      <c r="G122" s="30" t="s">
        <v>0</v>
      </c>
      <c r="H122" s="30" t="s">
        <v>146</v>
      </c>
      <c r="I122" s="30" t="s">
        <v>47</v>
      </c>
      <c r="J122" s="13">
        <v>2119382.65</v>
      </c>
      <c r="K122" s="40"/>
      <c r="L122" s="115">
        <v>2095455.74</v>
      </c>
      <c r="M122" s="130">
        <f t="shared" si="1"/>
        <v>98.87104341445846</v>
      </c>
    </row>
    <row r="123" spans="2:13" s="3" customFormat="1" ht="23.25" customHeight="1" thickBot="1">
      <c r="B123" s="50" t="s">
        <v>52</v>
      </c>
      <c r="C123" s="49"/>
      <c r="D123" s="4"/>
      <c r="E123" s="4"/>
      <c r="F123" s="4"/>
      <c r="G123" s="30" t="s">
        <v>0</v>
      </c>
      <c r="H123" s="30" t="s">
        <v>146</v>
      </c>
      <c r="I123" s="30" t="s">
        <v>48</v>
      </c>
      <c r="J123" s="13">
        <v>2119382.65</v>
      </c>
      <c r="K123" s="40"/>
      <c r="L123" s="115">
        <v>2095455.74</v>
      </c>
      <c r="M123" s="130">
        <f t="shared" si="1"/>
        <v>98.87104341445846</v>
      </c>
    </row>
    <row r="124" spans="2:13" s="3" customFormat="1" ht="25.5" customHeight="1" thickBot="1">
      <c r="B124" s="88" t="s">
        <v>87</v>
      </c>
      <c r="C124" s="49"/>
      <c r="D124" s="4"/>
      <c r="E124" s="4"/>
      <c r="F124" s="4"/>
      <c r="G124" s="30" t="s">
        <v>0</v>
      </c>
      <c r="H124" s="30" t="s">
        <v>146</v>
      </c>
      <c r="I124" s="30" t="s">
        <v>85</v>
      </c>
      <c r="J124" s="13">
        <v>6352145.01</v>
      </c>
      <c r="K124" s="40"/>
      <c r="L124" s="177">
        <v>6149907.39</v>
      </c>
      <c r="M124" s="130">
        <f t="shared" si="1"/>
        <v>96.81623105767227</v>
      </c>
    </row>
    <row r="125" spans="2:13" s="3" customFormat="1" ht="15.75" customHeight="1" thickBot="1">
      <c r="B125" s="88" t="s">
        <v>88</v>
      </c>
      <c r="C125" s="49"/>
      <c r="D125" s="4"/>
      <c r="E125" s="4"/>
      <c r="F125" s="4"/>
      <c r="G125" s="30" t="s">
        <v>0</v>
      </c>
      <c r="H125" s="30" t="s">
        <v>146</v>
      </c>
      <c r="I125" s="30" t="s">
        <v>86</v>
      </c>
      <c r="J125" s="13">
        <v>6352145.01</v>
      </c>
      <c r="K125" s="40"/>
      <c r="L125" s="115">
        <v>6149907.39</v>
      </c>
      <c r="M125" s="130">
        <f t="shared" si="1"/>
        <v>96.81623105767227</v>
      </c>
    </row>
    <row r="126" spans="2:13" s="3" customFormat="1" ht="13.5" thickBot="1">
      <c r="B126" s="35" t="s">
        <v>67</v>
      </c>
      <c r="C126" s="49"/>
      <c r="D126" s="4"/>
      <c r="E126" s="4"/>
      <c r="F126" s="4"/>
      <c r="G126" s="30" t="s">
        <v>0</v>
      </c>
      <c r="H126" s="30" t="s">
        <v>147</v>
      </c>
      <c r="I126" s="30"/>
      <c r="J126" s="13">
        <v>20000</v>
      </c>
      <c r="K126" s="41"/>
      <c r="L126" s="115">
        <f>L127+L129</f>
        <v>20000</v>
      </c>
      <c r="M126" s="130">
        <f t="shared" si="1"/>
        <v>100</v>
      </c>
    </row>
    <row r="127" spans="2:13" s="3" customFormat="1" ht="26.25" thickBot="1">
      <c r="B127" s="88" t="s">
        <v>87</v>
      </c>
      <c r="C127" s="49"/>
      <c r="D127" s="4"/>
      <c r="E127" s="4"/>
      <c r="F127" s="4"/>
      <c r="G127" s="30" t="s">
        <v>0</v>
      </c>
      <c r="H127" s="30" t="s">
        <v>147</v>
      </c>
      <c r="I127" s="30" t="s">
        <v>85</v>
      </c>
      <c r="J127" s="13">
        <v>5391.13</v>
      </c>
      <c r="K127" s="41"/>
      <c r="L127" s="115">
        <f>L128</f>
        <v>5391.13</v>
      </c>
      <c r="M127" s="130">
        <f t="shared" si="1"/>
        <v>100</v>
      </c>
    </row>
    <row r="128" spans="2:13" s="3" customFormat="1" ht="13.5" thickBot="1">
      <c r="B128" s="88" t="s">
        <v>88</v>
      </c>
      <c r="C128" s="49"/>
      <c r="D128" s="4"/>
      <c r="E128" s="4"/>
      <c r="F128" s="4"/>
      <c r="G128" s="30" t="s">
        <v>0</v>
      </c>
      <c r="H128" s="30" t="s">
        <v>147</v>
      </c>
      <c r="I128" s="30" t="s">
        <v>86</v>
      </c>
      <c r="J128" s="13">
        <v>5391.13</v>
      </c>
      <c r="K128" s="41"/>
      <c r="L128" s="115">
        <f>J128</f>
        <v>5391.13</v>
      </c>
      <c r="M128" s="130">
        <f t="shared" si="1"/>
        <v>100</v>
      </c>
    </row>
    <row r="129" spans="2:13" s="3" customFormat="1" ht="26.25" thickBot="1">
      <c r="B129" s="19" t="s">
        <v>65</v>
      </c>
      <c r="C129" s="49"/>
      <c r="D129" s="4"/>
      <c r="E129" s="4"/>
      <c r="F129" s="4"/>
      <c r="G129" s="30" t="s">
        <v>0</v>
      </c>
      <c r="H129" s="30" t="s">
        <v>147</v>
      </c>
      <c r="I129" s="30" t="s">
        <v>47</v>
      </c>
      <c r="J129" s="13">
        <v>14608.869999999999</v>
      </c>
      <c r="K129" s="41"/>
      <c r="L129" s="115">
        <f>L130</f>
        <v>14608.869999999999</v>
      </c>
      <c r="M129" s="130">
        <f t="shared" si="1"/>
        <v>100</v>
      </c>
    </row>
    <row r="130" spans="2:13" s="3" customFormat="1" ht="26.25" thickBot="1">
      <c r="B130" s="50" t="s">
        <v>52</v>
      </c>
      <c r="C130" s="49"/>
      <c r="D130" s="4"/>
      <c r="E130" s="4"/>
      <c r="F130" s="4"/>
      <c r="G130" s="30" t="s">
        <v>0</v>
      </c>
      <c r="H130" s="30" t="s">
        <v>147</v>
      </c>
      <c r="I130" s="30" t="s">
        <v>48</v>
      </c>
      <c r="J130" s="13">
        <v>14608.869999999999</v>
      </c>
      <c r="K130" s="41"/>
      <c r="L130" s="115">
        <f>J130</f>
        <v>14608.869999999999</v>
      </c>
      <c r="M130" s="130">
        <f t="shared" si="1"/>
        <v>100</v>
      </c>
    </row>
    <row r="131" spans="2:13" s="3" customFormat="1" ht="27" customHeight="1" thickBot="1">
      <c r="B131" s="163" t="s">
        <v>189</v>
      </c>
      <c r="C131" s="58"/>
      <c r="D131" s="37"/>
      <c r="E131" s="37"/>
      <c r="F131" s="37"/>
      <c r="G131" s="47" t="s">
        <v>0</v>
      </c>
      <c r="H131" s="47" t="s">
        <v>190</v>
      </c>
      <c r="I131" s="30"/>
      <c r="J131" s="13">
        <v>1752705.1199999999</v>
      </c>
      <c r="K131" s="41"/>
      <c r="L131" s="180">
        <f>L132+L135</f>
        <v>1752675.1199999999</v>
      </c>
      <c r="M131" s="130">
        <f t="shared" si="1"/>
        <v>99.99828836010931</v>
      </c>
    </row>
    <row r="132" spans="2:13" s="3" customFormat="1" ht="39" thickBot="1">
      <c r="B132" s="50" t="s">
        <v>106</v>
      </c>
      <c r="C132" s="49"/>
      <c r="D132" s="4"/>
      <c r="E132" s="4"/>
      <c r="F132" s="4"/>
      <c r="G132" s="30" t="s">
        <v>0</v>
      </c>
      <c r="H132" s="30" t="s">
        <v>148</v>
      </c>
      <c r="I132" s="30"/>
      <c r="J132" s="13">
        <v>1381172.4</v>
      </c>
      <c r="K132" s="41"/>
      <c r="L132" s="177">
        <v>1381142.4</v>
      </c>
      <c r="M132" s="130">
        <f t="shared" si="1"/>
        <v>99.99782793226971</v>
      </c>
    </row>
    <row r="133" spans="2:13" s="3" customFormat="1" ht="26.25" thickBot="1">
      <c r="B133" s="116" t="s">
        <v>65</v>
      </c>
      <c r="C133" s="49"/>
      <c r="D133" s="4"/>
      <c r="E133" s="4"/>
      <c r="F133" s="4"/>
      <c r="G133" s="30" t="s">
        <v>0</v>
      </c>
      <c r="H133" s="30" t="s">
        <v>148</v>
      </c>
      <c r="I133" s="30" t="s">
        <v>47</v>
      </c>
      <c r="J133" s="13">
        <v>1381172.4</v>
      </c>
      <c r="K133" s="41"/>
      <c r="L133" s="177">
        <v>1381142.4</v>
      </c>
      <c r="M133" s="130">
        <f t="shared" si="1"/>
        <v>99.99782793226971</v>
      </c>
    </row>
    <row r="134" spans="2:13" s="3" customFormat="1" ht="26.25" thickBot="1">
      <c r="B134" s="116" t="s">
        <v>52</v>
      </c>
      <c r="C134" s="49"/>
      <c r="D134" s="4"/>
      <c r="E134" s="4"/>
      <c r="F134" s="4"/>
      <c r="G134" s="30" t="s">
        <v>0</v>
      </c>
      <c r="H134" s="30" t="s">
        <v>148</v>
      </c>
      <c r="I134" s="30" t="s">
        <v>48</v>
      </c>
      <c r="J134" s="13">
        <v>1381172.4</v>
      </c>
      <c r="K134" s="41"/>
      <c r="L134" s="177">
        <v>1381142.4</v>
      </c>
      <c r="M134" s="130">
        <f t="shared" si="1"/>
        <v>99.99782793226971</v>
      </c>
    </row>
    <row r="135" spans="2:13" s="3" customFormat="1" ht="39" thickBot="1">
      <c r="B135" s="116" t="s">
        <v>112</v>
      </c>
      <c r="C135" s="58"/>
      <c r="D135" s="37"/>
      <c r="E135" s="37"/>
      <c r="F135" s="37"/>
      <c r="G135" s="47" t="s">
        <v>0</v>
      </c>
      <c r="H135" s="47" t="s">
        <v>149</v>
      </c>
      <c r="I135" s="47"/>
      <c r="J135" s="48">
        <v>371532.72</v>
      </c>
      <c r="K135" s="41"/>
      <c r="L135" s="177">
        <v>371532.72</v>
      </c>
      <c r="M135" s="130">
        <f t="shared" si="1"/>
        <v>100</v>
      </c>
    </row>
    <row r="136" spans="2:13" s="3" customFormat="1" ht="26.25" thickBot="1">
      <c r="B136" s="116" t="s">
        <v>65</v>
      </c>
      <c r="C136" s="58"/>
      <c r="D136" s="37"/>
      <c r="E136" s="37"/>
      <c r="F136" s="37"/>
      <c r="G136" s="47" t="s">
        <v>0</v>
      </c>
      <c r="H136" s="47" t="s">
        <v>149</v>
      </c>
      <c r="I136" s="47" t="s">
        <v>47</v>
      </c>
      <c r="J136" s="48">
        <v>371532.72</v>
      </c>
      <c r="K136" s="41"/>
      <c r="L136" s="177">
        <v>371532.72</v>
      </c>
      <c r="M136" s="130">
        <f t="shared" si="1"/>
        <v>100</v>
      </c>
    </row>
    <row r="137" spans="2:13" s="3" customFormat="1" ht="26.25" thickBot="1">
      <c r="B137" s="116" t="s">
        <v>52</v>
      </c>
      <c r="C137" s="58"/>
      <c r="D137" s="37"/>
      <c r="E137" s="37"/>
      <c r="F137" s="37"/>
      <c r="G137" s="47" t="s">
        <v>0</v>
      </c>
      <c r="H137" s="47" t="s">
        <v>149</v>
      </c>
      <c r="I137" s="47" t="s">
        <v>48</v>
      </c>
      <c r="J137" s="48">
        <v>371532.72</v>
      </c>
      <c r="K137" s="41"/>
      <c r="L137" s="177">
        <v>371532.72</v>
      </c>
      <c r="M137" s="130">
        <f t="shared" si="1"/>
        <v>100</v>
      </c>
    </row>
    <row r="138" spans="2:13" s="3" customFormat="1" ht="26.25" thickBot="1">
      <c r="B138" s="116" t="s">
        <v>100</v>
      </c>
      <c r="C138" s="58"/>
      <c r="D138" s="37"/>
      <c r="E138" s="37"/>
      <c r="F138" s="37"/>
      <c r="G138" s="47" t="s">
        <v>0</v>
      </c>
      <c r="H138" s="47" t="s">
        <v>150</v>
      </c>
      <c r="I138" s="47"/>
      <c r="J138" s="48">
        <v>3854979.57</v>
      </c>
      <c r="K138" s="41"/>
      <c r="L138" s="180">
        <f>J138</f>
        <v>3854979.57</v>
      </c>
      <c r="M138" s="130">
        <f t="shared" si="1"/>
        <v>100</v>
      </c>
    </row>
    <row r="139" spans="2:13" s="3" customFormat="1" ht="26.25" thickBot="1">
      <c r="B139" s="116" t="s">
        <v>65</v>
      </c>
      <c r="C139" s="58"/>
      <c r="D139" s="37"/>
      <c r="E139" s="37"/>
      <c r="F139" s="37"/>
      <c r="G139" s="47" t="s">
        <v>0</v>
      </c>
      <c r="H139" s="47" t="s">
        <v>150</v>
      </c>
      <c r="I139" s="47" t="s">
        <v>47</v>
      </c>
      <c r="J139" s="48">
        <v>3854979.57</v>
      </c>
      <c r="K139" s="41"/>
      <c r="L139" s="180">
        <f>J139</f>
        <v>3854979.57</v>
      </c>
      <c r="M139" s="130">
        <f t="shared" si="1"/>
        <v>100</v>
      </c>
    </row>
    <row r="140" spans="2:13" s="3" customFormat="1" ht="12" customHeight="1" thickBot="1">
      <c r="B140" s="116" t="s">
        <v>52</v>
      </c>
      <c r="C140" s="58"/>
      <c r="D140" s="37"/>
      <c r="E140" s="37"/>
      <c r="F140" s="37"/>
      <c r="G140" s="47" t="s">
        <v>0</v>
      </c>
      <c r="H140" s="47" t="s">
        <v>150</v>
      </c>
      <c r="I140" s="47" t="s">
        <v>48</v>
      </c>
      <c r="J140" s="48">
        <v>3854979.57</v>
      </c>
      <c r="K140" s="41"/>
      <c r="L140" s="135">
        <f>J140</f>
        <v>3854979.57</v>
      </c>
      <c r="M140" s="130">
        <f t="shared" si="1"/>
        <v>100</v>
      </c>
    </row>
    <row r="141" spans="2:13" s="6" customFormat="1" ht="15.75" customHeight="1" thickBot="1">
      <c r="B141" s="59" t="s">
        <v>34</v>
      </c>
      <c r="C141" s="60">
        <v>4653571</v>
      </c>
      <c r="D141" s="60">
        <v>6023076</v>
      </c>
      <c r="E141" s="60">
        <v>5863076</v>
      </c>
      <c r="F141" s="60">
        <v>5139904</v>
      </c>
      <c r="G141" s="61" t="s">
        <v>28</v>
      </c>
      <c r="H141" s="61"/>
      <c r="I141" s="61"/>
      <c r="J141" s="62">
        <v>8957193.1</v>
      </c>
      <c r="K141" s="39">
        <f>K142</f>
        <v>126278.12</v>
      </c>
      <c r="L141" s="155">
        <f>L142</f>
        <v>8549721.99</v>
      </c>
      <c r="M141" s="130">
        <f t="shared" si="1"/>
        <v>95.45090626660712</v>
      </c>
    </row>
    <row r="142" spans="2:13" s="45" customFormat="1" ht="15.75" customHeight="1" thickBot="1">
      <c r="B142" s="59" t="s">
        <v>1</v>
      </c>
      <c r="C142" s="60">
        <v>3944191</v>
      </c>
      <c r="D142" s="60">
        <v>5111016</v>
      </c>
      <c r="E142" s="60">
        <v>4951016</v>
      </c>
      <c r="F142" s="60">
        <v>4295404</v>
      </c>
      <c r="G142" s="61" t="s">
        <v>29</v>
      </c>
      <c r="H142" s="61"/>
      <c r="I142" s="61"/>
      <c r="J142" s="62">
        <v>8957193.1</v>
      </c>
      <c r="K142" s="39">
        <f>K143</f>
        <v>126278.12</v>
      </c>
      <c r="L142" s="155">
        <f>L143</f>
        <v>8549721.99</v>
      </c>
      <c r="M142" s="130">
        <f aca="true" t="shared" si="2" ref="M142:M180">L142/J142*100</f>
        <v>95.45090626660712</v>
      </c>
    </row>
    <row r="143" spans="2:13" s="46" customFormat="1" ht="23.25" customHeight="1" thickBot="1">
      <c r="B143" s="63" t="s">
        <v>170</v>
      </c>
      <c r="C143" s="64">
        <v>1547280</v>
      </c>
      <c r="D143" s="64">
        <v>2189360</v>
      </c>
      <c r="E143" s="64">
        <v>1989360</v>
      </c>
      <c r="F143" s="64">
        <v>1642000</v>
      </c>
      <c r="G143" s="65" t="s">
        <v>29</v>
      </c>
      <c r="H143" s="65" t="s">
        <v>151</v>
      </c>
      <c r="I143" s="92"/>
      <c r="J143" s="93">
        <v>8957193.1</v>
      </c>
      <c r="K143" s="166">
        <f>K144</f>
        <v>126278.12</v>
      </c>
      <c r="L143" s="167">
        <f>L144+L152+L159</f>
        <v>8549721.99</v>
      </c>
      <c r="M143" s="130">
        <f t="shared" si="2"/>
        <v>95.45090626660712</v>
      </c>
    </row>
    <row r="144" spans="2:13" s="46" customFormat="1" ht="15" customHeight="1" thickBot="1">
      <c r="B144" s="63" t="s">
        <v>69</v>
      </c>
      <c r="C144" s="64"/>
      <c r="D144" s="64"/>
      <c r="E144" s="64"/>
      <c r="F144" s="64"/>
      <c r="G144" s="65" t="s">
        <v>29</v>
      </c>
      <c r="H144" s="165" t="s">
        <v>152</v>
      </c>
      <c r="I144" s="94"/>
      <c r="J144" s="95">
        <v>4976097.090000001</v>
      </c>
      <c r="K144" s="154">
        <v>126278.12</v>
      </c>
      <c r="L144" s="154">
        <f>L145</f>
        <v>4576041.29</v>
      </c>
      <c r="M144" s="130">
        <f t="shared" si="2"/>
        <v>91.96045027328836</v>
      </c>
    </row>
    <row r="145" spans="2:13" s="46" customFormat="1" ht="15" customHeight="1" thickBot="1">
      <c r="B145" s="163" t="s">
        <v>171</v>
      </c>
      <c r="C145" s="164" t="s">
        <v>172</v>
      </c>
      <c r="D145" s="89"/>
      <c r="E145" s="89"/>
      <c r="F145" s="90"/>
      <c r="G145" s="65" t="s">
        <v>29</v>
      </c>
      <c r="H145" s="165" t="s">
        <v>172</v>
      </c>
      <c r="I145" s="94"/>
      <c r="J145" s="95">
        <v>4976097.090000001</v>
      </c>
      <c r="K145" s="95" t="e">
        <f>K146+#REF!+K149</f>
        <v>#REF!</v>
      </c>
      <c r="L145" s="95">
        <f>L146+L149</f>
        <v>4576041.29</v>
      </c>
      <c r="M145" s="130">
        <f t="shared" si="2"/>
        <v>91.96045027328836</v>
      </c>
    </row>
    <row r="146" spans="2:13" s="46" customFormat="1" ht="21.75" customHeight="1" thickBot="1">
      <c r="B146" s="88" t="s">
        <v>80</v>
      </c>
      <c r="C146" s="89"/>
      <c r="D146" s="89"/>
      <c r="E146" s="89"/>
      <c r="F146" s="90"/>
      <c r="G146" s="65" t="s">
        <v>29</v>
      </c>
      <c r="H146" s="94" t="s">
        <v>153</v>
      </c>
      <c r="I146" s="168"/>
      <c r="J146" s="169">
        <v>4838372.090000001</v>
      </c>
      <c r="K146" s="91"/>
      <c r="L146" s="182">
        <v>4438316.29</v>
      </c>
      <c r="M146" s="130">
        <f t="shared" si="2"/>
        <v>91.73160326327856</v>
      </c>
    </row>
    <row r="147" spans="2:13" s="46" customFormat="1" ht="26.25" customHeight="1" thickBot="1">
      <c r="B147" s="88" t="s">
        <v>87</v>
      </c>
      <c r="C147" s="89"/>
      <c r="D147" s="89"/>
      <c r="E147" s="89"/>
      <c r="F147" s="90"/>
      <c r="G147" s="94" t="s">
        <v>29</v>
      </c>
      <c r="H147" s="94" t="s">
        <v>153</v>
      </c>
      <c r="I147" s="94" t="s">
        <v>85</v>
      </c>
      <c r="J147" s="95">
        <v>4838372.090000001</v>
      </c>
      <c r="K147" s="91"/>
      <c r="L147" s="182">
        <v>4438316.29</v>
      </c>
      <c r="M147" s="130">
        <f t="shared" si="2"/>
        <v>91.73160326327856</v>
      </c>
    </row>
    <row r="148" spans="2:13" s="46" customFormat="1" ht="14.25" customHeight="1" thickBot="1">
      <c r="B148" s="88" t="s">
        <v>88</v>
      </c>
      <c r="C148" s="89"/>
      <c r="D148" s="89"/>
      <c r="E148" s="89"/>
      <c r="F148" s="90"/>
      <c r="G148" s="94" t="s">
        <v>29</v>
      </c>
      <c r="H148" s="94" t="s">
        <v>153</v>
      </c>
      <c r="I148" s="94" t="s">
        <v>86</v>
      </c>
      <c r="J148" s="95">
        <v>4838372.090000001</v>
      </c>
      <c r="K148" s="91"/>
      <c r="L148" s="182">
        <v>4438316.29</v>
      </c>
      <c r="M148" s="130">
        <f t="shared" si="2"/>
        <v>91.73160326327856</v>
      </c>
    </row>
    <row r="149" spans="2:13" s="46" customFormat="1" ht="23.25" customHeight="1" thickBot="1">
      <c r="B149" s="88" t="s">
        <v>118</v>
      </c>
      <c r="C149" s="89"/>
      <c r="D149" s="89"/>
      <c r="E149" s="89"/>
      <c r="F149" s="90"/>
      <c r="G149" s="94" t="s">
        <v>29</v>
      </c>
      <c r="H149" s="94" t="s">
        <v>119</v>
      </c>
      <c r="I149" s="94"/>
      <c r="J149" s="95">
        <v>137725</v>
      </c>
      <c r="K149" s="91"/>
      <c r="L149" s="152">
        <f>L150</f>
        <v>137725</v>
      </c>
      <c r="M149" s="130">
        <f t="shared" si="2"/>
        <v>100</v>
      </c>
    </row>
    <row r="150" spans="2:13" s="46" customFormat="1" ht="24.75" customHeight="1" thickBot="1">
      <c r="B150" s="88" t="s">
        <v>87</v>
      </c>
      <c r="C150" s="89"/>
      <c r="D150" s="89"/>
      <c r="E150" s="89"/>
      <c r="F150" s="90"/>
      <c r="G150" s="94" t="s">
        <v>29</v>
      </c>
      <c r="H150" s="94" t="s">
        <v>119</v>
      </c>
      <c r="I150" s="94" t="s">
        <v>85</v>
      </c>
      <c r="J150" s="95">
        <v>137725</v>
      </c>
      <c r="K150" s="91"/>
      <c r="L150" s="152">
        <f>L151</f>
        <v>137725</v>
      </c>
      <c r="M150" s="130">
        <f t="shared" si="2"/>
        <v>100</v>
      </c>
    </row>
    <row r="151" spans="2:13" s="46" customFormat="1" ht="14.25" customHeight="1" thickBot="1">
      <c r="B151" s="88" t="s">
        <v>88</v>
      </c>
      <c r="C151" s="89"/>
      <c r="D151" s="89"/>
      <c r="E151" s="89"/>
      <c r="F151" s="90"/>
      <c r="G151" s="94" t="s">
        <v>29</v>
      </c>
      <c r="H151" s="94" t="s">
        <v>119</v>
      </c>
      <c r="I151" s="94" t="s">
        <v>86</v>
      </c>
      <c r="J151" s="95">
        <v>137725</v>
      </c>
      <c r="K151" s="91"/>
      <c r="L151" s="152">
        <f>J151</f>
        <v>137725</v>
      </c>
      <c r="M151" s="130">
        <f t="shared" si="2"/>
        <v>100</v>
      </c>
    </row>
    <row r="152" spans="2:13" s="46" customFormat="1" ht="27" customHeight="1" thickBot="1">
      <c r="B152" s="163" t="s">
        <v>176</v>
      </c>
      <c r="C152" s="89"/>
      <c r="D152" s="89"/>
      <c r="E152" s="89"/>
      <c r="F152" s="90"/>
      <c r="G152" s="94" t="s">
        <v>29</v>
      </c>
      <c r="H152" s="178" t="s">
        <v>179</v>
      </c>
      <c r="I152" s="94"/>
      <c r="J152" s="95">
        <v>3254277.64</v>
      </c>
      <c r="K152" s="91"/>
      <c r="L152" s="183">
        <f>L153</f>
        <v>3254137.58</v>
      </c>
      <c r="M152" s="130">
        <f t="shared" si="2"/>
        <v>99.9956961262838</v>
      </c>
    </row>
    <row r="153" spans="2:13" s="46" customFormat="1" ht="13.5" customHeight="1" thickBot="1">
      <c r="B153" s="163" t="s">
        <v>177</v>
      </c>
      <c r="C153" s="89"/>
      <c r="D153" s="89"/>
      <c r="E153" s="89"/>
      <c r="F153" s="90"/>
      <c r="G153" s="94" t="s">
        <v>29</v>
      </c>
      <c r="H153" s="178" t="s">
        <v>180</v>
      </c>
      <c r="I153" s="94"/>
      <c r="J153" s="95">
        <v>3254277.64</v>
      </c>
      <c r="K153" s="91"/>
      <c r="L153" s="152">
        <f>L154</f>
        <v>3254137.58</v>
      </c>
      <c r="M153" s="130">
        <f t="shared" si="2"/>
        <v>99.9956961262838</v>
      </c>
    </row>
    <row r="154" spans="2:13" s="46" customFormat="1" ht="24.75" customHeight="1" thickBot="1">
      <c r="B154" s="163" t="s">
        <v>178</v>
      </c>
      <c r="C154" s="89"/>
      <c r="D154" s="89"/>
      <c r="E154" s="89"/>
      <c r="F154" s="90"/>
      <c r="G154" s="94" t="s">
        <v>29</v>
      </c>
      <c r="H154" s="94" t="s">
        <v>154</v>
      </c>
      <c r="I154" s="94"/>
      <c r="J154" s="95">
        <v>3254277.64</v>
      </c>
      <c r="K154" s="91"/>
      <c r="L154" s="183">
        <f>L155+L157</f>
        <v>3254137.58</v>
      </c>
      <c r="M154" s="130">
        <f t="shared" si="2"/>
        <v>99.9956961262838</v>
      </c>
    </row>
    <row r="155" spans="2:13" s="46" customFormat="1" ht="21.75" customHeight="1" thickBot="1">
      <c r="B155" s="116" t="s">
        <v>65</v>
      </c>
      <c r="C155" s="89"/>
      <c r="D155" s="89"/>
      <c r="E155" s="89"/>
      <c r="F155" s="90"/>
      <c r="G155" s="94" t="s">
        <v>29</v>
      </c>
      <c r="H155" s="94" t="s">
        <v>154</v>
      </c>
      <c r="I155" s="94" t="s">
        <v>47</v>
      </c>
      <c r="J155" s="95">
        <v>17440</v>
      </c>
      <c r="K155" s="91"/>
      <c r="L155" s="152">
        <f>L156</f>
        <v>17440</v>
      </c>
      <c r="M155" s="130">
        <f t="shared" si="2"/>
        <v>100</v>
      </c>
    </row>
    <row r="156" spans="2:13" s="46" customFormat="1" ht="24.75" customHeight="1" thickBot="1">
      <c r="B156" s="116" t="s">
        <v>52</v>
      </c>
      <c r="C156" s="89"/>
      <c r="D156" s="89"/>
      <c r="E156" s="89"/>
      <c r="F156" s="90"/>
      <c r="G156" s="94" t="s">
        <v>29</v>
      </c>
      <c r="H156" s="94" t="s">
        <v>154</v>
      </c>
      <c r="I156" s="94" t="s">
        <v>48</v>
      </c>
      <c r="J156" s="95">
        <v>17440</v>
      </c>
      <c r="K156" s="91"/>
      <c r="L156" s="152">
        <f>J156</f>
        <v>17440</v>
      </c>
      <c r="M156" s="130">
        <f t="shared" si="2"/>
        <v>100</v>
      </c>
    </row>
    <row r="157" spans="2:13" s="46" customFormat="1" ht="25.5" customHeight="1" thickBot="1">
      <c r="B157" s="88" t="s">
        <v>87</v>
      </c>
      <c r="C157" s="89"/>
      <c r="D157" s="89"/>
      <c r="E157" s="89"/>
      <c r="F157" s="90"/>
      <c r="G157" s="94" t="s">
        <v>29</v>
      </c>
      <c r="H157" s="94" t="s">
        <v>154</v>
      </c>
      <c r="I157" s="94" t="s">
        <v>85</v>
      </c>
      <c r="J157" s="95">
        <v>3236837.64</v>
      </c>
      <c r="K157" s="91"/>
      <c r="L157" s="152">
        <v>3236697.58</v>
      </c>
      <c r="M157" s="130">
        <f t="shared" si="2"/>
        <v>99.99567293712019</v>
      </c>
    </row>
    <row r="158" spans="2:13" s="46" customFormat="1" ht="14.25" customHeight="1" thickBot="1">
      <c r="B158" s="88" t="s">
        <v>88</v>
      </c>
      <c r="C158" s="89"/>
      <c r="D158" s="89"/>
      <c r="E158" s="89"/>
      <c r="F158" s="90"/>
      <c r="G158" s="94" t="s">
        <v>29</v>
      </c>
      <c r="H158" s="94" t="s">
        <v>154</v>
      </c>
      <c r="I158" s="94" t="s">
        <v>86</v>
      </c>
      <c r="J158" s="95">
        <v>3236837.64</v>
      </c>
      <c r="K158" s="91"/>
      <c r="L158" s="152">
        <v>3236697.58</v>
      </c>
      <c r="M158" s="130">
        <f t="shared" si="2"/>
        <v>99.99567293712019</v>
      </c>
    </row>
    <row r="159" spans="2:13" ht="36" customHeight="1" thickBot="1">
      <c r="B159" s="88" t="s">
        <v>109</v>
      </c>
      <c r="C159" s="153"/>
      <c r="D159" s="153"/>
      <c r="E159" s="153"/>
      <c r="F159" s="153"/>
      <c r="G159" s="94" t="s">
        <v>29</v>
      </c>
      <c r="H159" s="69" t="s">
        <v>173</v>
      </c>
      <c r="I159" s="94"/>
      <c r="J159" s="95">
        <v>726818.3700000001</v>
      </c>
      <c r="K159" s="91"/>
      <c r="L159" s="177">
        <v>719543.12</v>
      </c>
      <c r="M159" s="130">
        <f t="shared" si="2"/>
        <v>98.99902777636177</v>
      </c>
    </row>
    <row r="160" spans="2:13" ht="22.5" customHeight="1" thickBot="1">
      <c r="B160" s="88" t="s">
        <v>80</v>
      </c>
      <c r="C160" s="153"/>
      <c r="D160" s="153"/>
      <c r="E160" s="153"/>
      <c r="F160" s="153"/>
      <c r="G160" s="94" t="s">
        <v>29</v>
      </c>
      <c r="H160" s="69" t="s">
        <v>174</v>
      </c>
      <c r="I160" s="94"/>
      <c r="J160" s="95">
        <v>726818.3700000001</v>
      </c>
      <c r="K160" s="91"/>
      <c r="L160" s="177">
        <v>719543.12</v>
      </c>
      <c r="M160" s="130">
        <f t="shared" si="2"/>
        <v>98.99902777636177</v>
      </c>
    </row>
    <row r="161" spans="2:13" ht="22.5" customHeight="1" thickBot="1">
      <c r="B161" s="88" t="s">
        <v>175</v>
      </c>
      <c r="C161" s="153"/>
      <c r="D161" s="153"/>
      <c r="E161" s="153"/>
      <c r="F161" s="153"/>
      <c r="G161" s="101" t="s">
        <v>29</v>
      </c>
      <c r="H161" s="69" t="s">
        <v>155</v>
      </c>
      <c r="I161" s="170"/>
      <c r="J161" s="171">
        <f>J162</f>
        <v>726818.3700000001</v>
      </c>
      <c r="K161" s="91"/>
      <c r="L161" s="177">
        <v>719543.12</v>
      </c>
      <c r="M161" s="130">
        <f t="shared" si="2"/>
        <v>98.99902777636177</v>
      </c>
    </row>
    <row r="162" spans="2:13" ht="22.5" customHeight="1" thickBot="1">
      <c r="B162" s="19" t="s">
        <v>65</v>
      </c>
      <c r="C162" s="153"/>
      <c r="D162" s="153"/>
      <c r="E162" s="153"/>
      <c r="F162" s="153"/>
      <c r="G162" s="101" t="s">
        <v>29</v>
      </c>
      <c r="H162" s="69" t="s">
        <v>155</v>
      </c>
      <c r="I162" s="101" t="s">
        <v>47</v>
      </c>
      <c r="J162" s="102">
        <v>726818.3700000001</v>
      </c>
      <c r="K162" s="43" t="e">
        <f>K163</f>
        <v>#REF!</v>
      </c>
      <c r="L162" s="177">
        <v>719543.12</v>
      </c>
      <c r="M162" s="130">
        <f t="shared" si="2"/>
        <v>98.99902777636177</v>
      </c>
    </row>
    <row r="163" spans="2:13" ht="22.5" customHeight="1" thickBot="1">
      <c r="B163" s="19" t="s">
        <v>52</v>
      </c>
      <c r="C163" s="153"/>
      <c r="D163" s="153"/>
      <c r="E163" s="153"/>
      <c r="F163" s="153"/>
      <c r="G163" s="69" t="s">
        <v>29</v>
      </c>
      <c r="H163" s="69" t="s">
        <v>155</v>
      </c>
      <c r="I163" s="69" t="s">
        <v>48</v>
      </c>
      <c r="J163" s="70">
        <v>726818.3700000001</v>
      </c>
      <c r="K163" s="44" t="e">
        <f>#REF!</f>
        <v>#REF!</v>
      </c>
      <c r="L163" s="177">
        <v>719543.12</v>
      </c>
      <c r="M163" s="130">
        <f t="shared" si="2"/>
        <v>98.99902777636177</v>
      </c>
    </row>
    <row r="164" spans="1:13" ht="14.25" customHeight="1" thickBot="1">
      <c r="A164" s="3"/>
      <c r="B164" s="72" t="s">
        <v>14</v>
      </c>
      <c r="C164" s="55">
        <v>37532365</v>
      </c>
      <c r="D164" s="55">
        <v>46582364</v>
      </c>
      <c r="E164" s="55">
        <v>41659364</v>
      </c>
      <c r="F164" s="55">
        <v>39877294</v>
      </c>
      <c r="G164" s="56" t="s">
        <v>31</v>
      </c>
      <c r="H164" s="56"/>
      <c r="I164" s="56"/>
      <c r="J164" s="57">
        <v>125920</v>
      </c>
      <c r="K164" s="40" t="e">
        <f>K165</f>
        <v>#REF!</v>
      </c>
      <c r="L164" s="119">
        <f>L165+L170</f>
        <v>125919.5</v>
      </c>
      <c r="M164" s="130">
        <f t="shared" si="2"/>
        <v>99.99960292249047</v>
      </c>
    </row>
    <row r="165" spans="1:13" ht="13.5" customHeight="1" thickBot="1">
      <c r="A165" s="3"/>
      <c r="B165" s="54" t="s">
        <v>15</v>
      </c>
      <c r="C165" s="105">
        <v>34192569</v>
      </c>
      <c r="D165" s="105">
        <v>43222569</v>
      </c>
      <c r="E165" s="105">
        <v>38319569</v>
      </c>
      <c r="F165" s="105">
        <v>36535494</v>
      </c>
      <c r="G165" s="103" t="s">
        <v>32</v>
      </c>
      <c r="H165" s="103"/>
      <c r="I165" s="103"/>
      <c r="J165" s="106">
        <v>97920</v>
      </c>
      <c r="K165" s="40" t="e">
        <f>#REF!</f>
        <v>#REF!</v>
      </c>
      <c r="L165" s="51">
        <f>L166</f>
        <v>97919.5</v>
      </c>
      <c r="M165" s="130">
        <f t="shared" si="2"/>
        <v>99.99948937908498</v>
      </c>
    </row>
    <row r="166" spans="2:13" ht="38.25" customHeight="1" thickBot="1">
      <c r="B166" s="111" t="s">
        <v>81</v>
      </c>
      <c r="C166" s="68"/>
      <c r="D166" s="68"/>
      <c r="E166" s="68"/>
      <c r="F166" s="68"/>
      <c r="G166" s="69" t="s">
        <v>32</v>
      </c>
      <c r="H166" s="78" t="s">
        <v>156</v>
      </c>
      <c r="I166" s="69"/>
      <c r="J166" s="70">
        <v>97920</v>
      </c>
      <c r="K166" s="104"/>
      <c r="L166" s="36">
        <f>L167</f>
        <v>97919.5</v>
      </c>
      <c r="M166" s="130">
        <f t="shared" si="2"/>
        <v>99.99948937908498</v>
      </c>
    </row>
    <row r="167" spans="2:13" ht="63.75" customHeight="1" thickBot="1">
      <c r="B167" s="107" t="s">
        <v>70</v>
      </c>
      <c r="C167" s="108">
        <v>607920</v>
      </c>
      <c r="D167" s="109">
        <v>607920</v>
      </c>
      <c r="E167" s="109">
        <v>607920</v>
      </c>
      <c r="F167" s="109">
        <v>526661</v>
      </c>
      <c r="G167" s="98" t="s">
        <v>32</v>
      </c>
      <c r="H167" s="78" t="s">
        <v>156</v>
      </c>
      <c r="I167" s="98"/>
      <c r="J167" s="100">
        <v>97920</v>
      </c>
      <c r="K167" s="41">
        <f>K168</f>
        <v>0</v>
      </c>
      <c r="L167" s="36">
        <f>L168</f>
        <v>97919.5</v>
      </c>
      <c r="M167" s="130">
        <f t="shared" si="2"/>
        <v>99.99948937908498</v>
      </c>
    </row>
    <row r="168" spans="2:13" ht="13.5" customHeight="1" thickBot="1">
      <c r="B168" s="76" t="s">
        <v>57</v>
      </c>
      <c r="C168" s="77">
        <v>607920</v>
      </c>
      <c r="D168" s="66">
        <v>607920</v>
      </c>
      <c r="E168" s="66">
        <v>607920</v>
      </c>
      <c r="F168" s="66">
        <v>526661</v>
      </c>
      <c r="G168" s="78" t="s">
        <v>32</v>
      </c>
      <c r="H168" s="78" t="s">
        <v>156</v>
      </c>
      <c r="I168" s="78" t="s">
        <v>24</v>
      </c>
      <c r="J168" s="79">
        <v>97920</v>
      </c>
      <c r="L168" s="36">
        <f>L169</f>
        <v>97919.5</v>
      </c>
      <c r="M168" s="130">
        <f t="shared" si="2"/>
        <v>99.99948937908498</v>
      </c>
    </row>
    <row r="169" spans="2:13" ht="13.5" customHeight="1" thickBot="1">
      <c r="B169" s="112" t="s">
        <v>40</v>
      </c>
      <c r="C169" s="73"/>
      <c r="D169" s="73"/>
      <c r="E169" s="73"/>
      <c r="F169" s="73"/>
      <c r="G169" s="69" t="s">
        <v>32</v>
      </c>
      <c r="H169" s="78" t="s">
        <v>156</v>
      </c>
      <c r="I169" s="69" t="s">
        <v>42</v>
      </c>
      <c r="J169" s="70">
        <v>97920</v>
      </c>
      <c r="L169" s="36">
        <v>97919.5</v>
      </c>
      <c r="M169" s="130">
        <f t="shared" si="2"/>
        <v>99.99948937908498</v>
      </c>
    </row>
    <row r="170" spans="2:13" ht="10.5" customHeight="1" thickBot="1">
      <c r="B170" s="157" t="s">
        <v>114</v>
      </c>
      <c r="C170" s="156"/>
      <c r="D170" s="156"/>
      <c r="E170" s="156"/>
      <c r="F170" s="156"/>
      <c r="G170" s="80" t="s">
        <v>115</v>
      </c>
      <c r="H170" s="80"/>
      <c r="I170" s="80"/>
      <c r="J170" s="159">
        <v>28000</v>
      </c>
      <c r="K170" s="51"/>
      <c r="L170" s="119">
        <f>L171</f>
        <v>28000</v>
      </c>
      <c r="M170" s="130">
        <f t="shared" si="2"/>
        <v>100</v>
      </c>
    </row>
    <row r="171" spans="2:13" ht="13.5" customHeight="1" thickBot="1">
      <c r="B171" s="112" t="s">
        <v>72</v>
      </c>
      <c r="C171" s="156"/>
      <c r="D171" s="156"/>
      <c r="E171" s="156"/>
      <c r="F171" s="156"/>
      <c r="G171" s="69" t="s">
        <v>115</v>
      </c>
      <c r="H171" s="69" t="s">
        <v>131</v>
      </c>
      <c r="I171" s="69"/>
      <c r="J171" s="70">
        <v>28000</v>
      </c>
      <c r="K171" s="36"/>
      <c r="L171" s="115">
        <f>L172</f>
        <v>28000</v>
      </c>
      <c r="M171" s="130">
        <f t="shared" si="2"/>
        <v>100</v>
      </c>
    </row>
    <row r="172" spans="2:13" ht="13.5" customHeight="1" thickBot="1">
      <c r="B172" s="112" t="s">
        <v>120</v>
      </c>
      <c r="C172" s="156"/>
      <c r="D172" s="156"/>
      <c r="E172" s="156"/>
      <c r="F172" s="156"/>
      <c r="G172" s="69" t="s">
        <v>115</v>
      </c>
      <c r="H172" s="69" t="s">
        <v>131</v>
      </c>
      <c r="I172" s="69" t="s">
        <v>122</v>
      </c>
      <c r="J172" s="70">
        <v>28000</v>
      </c>
      <c r="K172" s="36"/>
      <c r="L172" s="115">
        <f>L173</f>
        <v>28000</v>
      </c>
      <c r="M172" s="130">
        <f t="shared" si="2"/>
        <v>100</v>
      </c>
    </row>
    <row r="173" spans="2:13" ht="22.5" customHeight="1" thickBot="1">
      <c r="B173" s="158" t="s">
        <v>121</v>
      </c>
      <c r="C173" s="156"/>
      <c r="D173" s="156"/>
      <c r="E173" s="156"/>
      <c r="F173" s="156"/>
      <c r="G173" s="69" t="s">
        <v>115</v>
      </c>
      <c r="H173" s="69" t="s">
        <v>131</v>
      </c>
      <c r="I173" s="69" t="s">
        <v>123</v>
      </c>
      <c r="J173" s="70">
        <v>28000</v>
      </c>
      <c r="K173" s="36"/>
      <c r="L173" s="115">
        <f>J173</f>
        <v>28000</v>
      </c>
      <c r="M173" s="130">
        <f t="shared" si="2"/>
        <v>100</v>
      </c>
    </row>
    <row r="174" spans="1:13" ht="10.5" customHeight="1" thickBot="1">
      <c r="A174" s="6"/>
      <c r="B174" s="81" t="s">
        <v>33</v>
      </c>
      <c r="C174" s="82">
        <v>12527088</v>
      </c>
      <c r="D174" s="82">
        <v>13487079</v>
      </c>
      <c r="E174" s="82">
        <v>13567076</v>
      </c>
      <c r="F174" s="82">
        <v>12527062</v>
      </c>
      <c r="G174" s="97" t="s">
        <v>82</v>
      </c>
      <c r="H174" s="97"/>
      <c r="I174" s="96"/>
      <c r="J174" s="62">
        <v>5671636.45</v>
      </c>
      <c r="L174" s="51">
        <v>5389073.67</v>
      </c>
      <c r="M174" s="130">
        <f t="shared" si="2"/>
        <v>95.01796734520951</v>
      </c>
    </row>
    <row r="175" spans="1:13" ht="10.5" customHeight="1" thickBot="1">
      <c r="A175" s="6"/>
      <c r="B175" s="72" t="s">
        <v>103</v>
      </c>
      <c r="C175" s="113"/>
      <c r="D175" s="113"/>
      <c r="E175" s="113"/>
      <c r="F175" s="113"/>
      <c r="G175" s="80" t="s">
        <v>102</v>
      </c>
      <c r="H175" s="80"/>
      <c r="I175" s="114"/>
      <c r="J175" s="57">
        <v>5671636.45</v>
      </c>
      <c r="L175" s="51">
        <v>5389073.67</v>
      </c>
      <c r="M175" s="130">
        <f t="shared" si="2"/>
        <v>95.01796734520951</v>
      </c>
    </row>
    <row r="176" spans="2:13" ht="39.75" customHeight="1" thickBot="1">
      <c r="B176" s="71" t="s">
        <v>108</v>
      </c>
      <c r="C176" s="55">
        <v>12217733</v>
      </c>
      <c r="D176" s="55">
        <v>12217729</v>
      </c>
      <c r="E176" s="55">
        <v>12217724</v>
      </c>
      <c r="F176" s="55">
        <v>12217721</v>
      </c>
      <c r="G176" s="69" t="s">
        <v>102</v>
      </c>
      <c r="H176" s="69" t="s">
        <v>184</v>
      </c>
      <c r="I176" s="114"/>
      <c r="J176" s="79">
        <v>5671636.45</v>
      </c>
      <c r="L176" s="184">
        <v>5389073.67</v>
      </c>
      <c r="M176" s="130">
        <f t="shared" si="2"/>
        <v>95.01796734520951</v>
      </c>
    </row>
    <row r="177" spans="2:13" ht="25.5" customHeight="1" thickBot="1">
      <c r="B177" s="163" t="s">
        <v>182</v>
      </c>
      <c r="C177" s="55"/>
      <c r="D177" s="55"/>
      <c r="E177" s="55"/>
      <c r="F177" s="55"/>
      <c r="G177" s="69" t="s">
        <v>102</v>
      </c>
      <c r="H177" s="69" t="s">
        <v>185</v>
      </c>
      <c r="I177" s="174"/>
      <c r="J177" s="70">
        <v>5671636.45</v>
      </c>
      <c r="K177" s="36"/>
      <c r="L177" s="184">
        <v>5389073.67</v>
      </c>
      <c r="M177" s="130">
        <f t="shared" si="2"/>
        <v>95.01796734520951</v>
      </c>
    </row>
    <row r="178" spans="2:13" ht="24" customHeight="1" thickBot="1">
      <c r="B178" s="163" t="s">
        <v>183</v>
      </c>
      <c r="C178" s="55"/>
      <c r="D178" s="55"/>
      <c r="E178" s="55"/>
      <c r="F178" s="55"/>
      <c r="G178" s="69" t="s">
        <v>102</v>
      </c>
      <c r="H178" s="69" t="s">
        <v>186</v>
      </c>
      <c r="I178" s="173"/>
      <c r="J178" s="70">
        <v>5671636.45</v>
      </c>
      <c r="K178" s="36"/>
      <c r="L178" s="184">
        <v>5389073.67</v>
      </c>
      <c r="M178" s="130">
        <f t="shared" si="2"/>
        <v>95.01796734520951</v>
      </c>
    </row>
    <row r="179" spans="2:13" ht="26.25" customHeight="1" thickBot="1">
      <c r="B179" s="88" t="s">
        <v>87</v>
      </c>
      <c r="C179" s="75"/>
      <c r="D179" s="75"/>
      <c r="E179" s="75"/>
      <c r="F179" s="75"/>
      <c r="G179" s="98" t="s">
        <v>102</v>
      </c>
      <c r="H179" s="69" t="s">
        <v>186</v>
      </c>
      <c r="I179" s="99" t="s">
        <v>85</v>
      </c>
      <c r="J179" s="176">
        <v>5671636.45</v>
      </c>
      <c r="L179" s="184">
        <v>5389073.67</v>
      </c>
      <c r="M179" s="130">
        <f t="shared" si="2"/>
        <v>95.01796734520951</v>
      </c>
    </row>
    <row r="180" spans="2:13" ht="13.5" customHeight="1" thickBot="1">
      <c r="B180" s="88" t="s">
        <v>88</v>
      </c>
      <c r="C180" s="66"/>
      <c r="D180" s="66"/>
      <c r="E180" s="66"/>
      <c r="F180" s="67"/>
      <c r="G180" s="110" t="s">
        <v>102</v>
      </c>
      <c r="H180" s="69" t="s">
        <v>186</v>
      </c>
      <c r="I180" s="78" t="s">
        <v>86</v>
      </c>
      <c r="J180" s="118">
        <v>5671636.45</v>
      </c>
      <c r="L180" s="184">
        <v>5389073.67</v>
      </c>
      <c r="M180" s="130">
        <f t="shared" si="2"/>
        <v>95.01796734520951</v>
      </c>
    </row>
    <row r="181" spans="2:10" ht="12" customHeight="1">
      <c r="B181" s="1"/>
      <c r="G181" s="1"/>
      <c r="H181" s="1"/>
      <c r="I181" s="1"/>
      <c r="J181" s="1"/>
    </row>
    <row r="182" spans="2:10" ht="26.25" customHeight="1">
      <c r="B182" s="1"/>
      <c r="G182" s="1"/>
      <c r="H182" s="1"/>
      <c r="I182" s="1"/>
      <c r="J182" s="1"/>
    </row>
    <row r="183" spans="2:10" ht="12.75">
      <c r="B183" s="1"/>
      <c r="G183" s="1"/>
      <c r="H183" s="1"/>
      <c r="I183" s="1"/>
      <c r="J183" s="1"/>
    </row>
    <row r="184" spans="2:10" ht="12.75">
      <c r="B184" s="83"/>
      <c r="C184" s="84"/>
      <c r="D184" s="84"/>
      <c r="E184" s="84"/>
      <c r="F184" s="84"/>
      <c r="G184" s="85"/>
      <c r="H184" s="86"/>
      <c r="I184" s="85"/>
      <c r="J184" s="87"/>
    </row>
  </sheetData>
  <sheetProtection/>
  <mergeCells count="11">
    <mergeCell ref="G10:G12"/>
    <mergeCell ref="H10:H12"/>
    <mergeCell ref="I10:I12"/>
    <mergeCell ref="L10:L12"/>
    <mergeCell ref="M10:M12"/>
    <mergeCell ref="G4:L4"/>
    <mergeCell ref="B5:K5"/>
    <mergeCell ref="K11:K12"/>
    <mergeCell ref="B10:B12"/>
    <mergeCell ref="J10:J12"/>
    <mergeCell ref="B6:K8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2020-02-25T08:36:33Z</cp:lastPrinted>
  <dcterms:created xsi:type="dcterms:W3CDTF">2009-02-03T11:21:42Z</dcterms:created>
  <dcterms:modified xsi:type="dcterms:W3CDTF">2020-06-29T05:33:07Z</dcterms:modified>
  <cp:category/>
  <cp:version/>
  <cp:contentType/>
  <cp:contentStatus/>
</cp:coreProperties>
</file>