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11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<sst xmlns="http://schemas.openxmlformats.org/spreadsheetml/2006/main" count="623" uniqueCount="200">
  <si>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</si>
  <si>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</si>
  <si>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</si>
  <si>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</si>
  <si>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</si>
  <si>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</si>
  <si>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</si>
  <si>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</si>
  <si>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</si>
  <si>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</si>
  <si>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</si>
  <si>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</si>
  <si>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</si>
  <si>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</si>
  <si>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</si>
  <si>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</si>
  <si>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</si>
  <si>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</si>
  <si>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</si>
  <si>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</si>
  <si>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</si>
  <si>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</si>
  <si>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</si>
  <si>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</si>
  <si>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</si>
  <si>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</si>
  <si>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</si>
  <si>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</si>
  <si>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</si>
  <si>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</si>
  <si>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</si>
  <si>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</si>
  <si>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</si>
  <si>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</si>
  <si>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</si>
  <si>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</si>
  <si>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</si>
  <si>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</si>
  <si>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</si>
  <si>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</si>
  <si>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</si>
  <si>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</si>
  <si>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</si>
  <si>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</si>
  <si>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</si>
  <si>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</si>
  <si>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</si>
  <si>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</si>
  <si>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</si>
  <si>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</si>
  <si>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</si>
  <si>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</si>
  <si>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</si>
  <si>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</si>
  <si>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</si>
  <si>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</si>
  <si>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</si>
  <si>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</si>
  <si>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</si>
  <si>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</si>
  <si>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</si>
  <si>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</si>
  <si>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</si>
  <si>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</si>
  <si>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</si>
  <si>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</si>
  <si>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</si>
  <si>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</si>
  <si>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</si>
  <si>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</si>
  <si>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</si>
  <si>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</si>
  <si>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</si>
  <si>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</si>
  <si>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</si>
  <si>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</si>
  <si>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</si>
  <si>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</si>
  <si>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</si>
  <si>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</si>
  <si>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</si>
  <si>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</si>
  <si>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</si>
  <si>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</si>
  <si>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</si>
  <si>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</si>
  <si>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</si>
  <si>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</si>
  <si>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</si>
  <si>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</si>
  <si>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</si>
  <si>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</si>
  <si>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0412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</si>
  <si>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</si>
  <si>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</si>
  <si>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</si>
  <si>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</si>
  <si>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</si>
  <si>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Благоустройство дворовых территорий и территорий соответствующего функционального назначения</t>
  </si>
  <si>
    <t>1101</t>
  </si>
  <si>
    <t>Физическая культура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</si>
  <si>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</si>
  <si>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</si>
  <si>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</si>
  <si>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</si>
  <si>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</t>
  </si>
  <si>
    <t>Обеспечение проведения выборов и референдумов</t>
  </si>
  <si>
    <t>0107</t>
  </si>
  <si>
    <t>Поддержка дорожного хозяйства</t>
  </si>
  <si>
    <t xml:space="preserve">Реализация мероприятий по благоустройству сельских территориий </t>
  </si>
  <si>
    <t>Государственная поддержка отрасли культуры (мероприятия в рамках федерального проекта "Обеспечение качсественно нового уровня развития инфраструктуры культуры"</t>
  </si>
  <si>
    <t xml:space="preserve"> бюджетные ассигнования на 2020 год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</si>
  <si>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</si>
  <si>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Реализация мероприятий по вывозу ТКО сельских поселений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</si>
  <si>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</si>
  <si>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</si>
  <si>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</si>
  <si>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</si>
  <si>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</si>
  <si>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>Обеспечение проведения выборов и референдумов на территории сельских поселений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</si>
  <si>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</si>
  <si>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</si>
  <si>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</si>
  <si>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</si>
  <si>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</si>
  <si>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</si>
  <si>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</si>
  <si>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</si>
  <si>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</si>
  <si>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</si>
  <si>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</si>
  <si>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</si>
  <si>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</si>
  <si>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</si>
  <si>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</si>
  <si>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</si>
  <si>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</si>
  <si>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</si>
  <si>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</si>
  <si>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</si>
  <si>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</si>
  <si>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</si>
  <si>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</si>
  <si>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</si>
  <si>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</si>
  <si>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</si>
  <si>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</si>
  <si>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</si>
  <si>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</si>
  <si>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</si>
  <si>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</si>
  <si>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</si>
  <si>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</si>
  <si>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</si>
  <si>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</si>
  <si>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</si>
  <si>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</si>
  <si>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</si>
  <si>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81 0 00 00000</t>
  </si>
  <si>
    <t>81 0 00 00400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</si>
  <si>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</si>
  <si>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</si>
  <si>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</si>
  <si>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</si>
  <si>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</si>
  <si>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</si>
  <si>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</si>
  <si>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</si>
  <si>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</si>
  <si>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</si>
  <si>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1 А1 55192</t>
  </si>
  <si>
    <t>08 3 01 00027</t>
  </si>
  <si>
    <t>90 0 00 00790</t>
  </si>
  <si>
    <t>05 0 01 02100</t>
  </si>
  <si>
    <t>05 0 01 02130</t>
  </si>
  <si>
    <t>50 0 0 S7030</t>
  </si>
  <si>
    <t>06 0 F2 55550</t>
  </si>
  <si>
    <t>05 0 01 L5760</t>
  </si>
  <si>
    <t>20 0 01 01204</t>
  </si>
  <si>
    <t>Приложение № 3</t>
  </si>
  <si>
    <t>к Решению поселкового Собрания сельского поселения "Поселок Детчино" "О внесении изменений в решение поселкового Собрания № 82 от 20.12.2019г. "О бюджете сельского поселения "Поселок Детчино" на 2020 год и плановый период 2021-2022 гг."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</si>
  <si>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</si>
  <si>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</si>
  <si>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</si>
  <si>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</si>
  <si>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</si>
  <si>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</si>
  <si>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Другие вопросы в области социальной политики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</si>
  <si>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</si>
  <si>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</si>
  <si>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1006</t>
  </si>
  <si>
    <t>300</t>
  </si>
  <si>
    <t>320</t>
  </si>
  <si>
    <t>Поправки +,-</t>
  </si>
  <si>
    <t>Уточненный план</t>
  </si>
  <si>
    <t>90 0 04 01500</t>
  </si>
  <si>
    <t>06 0 F2 S5550</t>
  </si>
  <si>
    <t>05 0 01 S0250</t>
  </si>
  <si>
    <t>90 0 04 S0240</t>
  </si>
  <si>
    <t xml:space="preserve">                                                                                                                                от  26.06.2020г.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</si>
</sst>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" fontId="31" fillId="0" borderId="1">
      <alignment horizontal="center" vertical="top" shrinkToFit="1"/>
      <protection/>
    </xf>
    <xf numFmtId="49" fontId="32" fillId="0" borderId="1">
      <alignment horizontal="left" vertical="top" wrapText="1"/>
      <protection/>
    </xf>
    <xf numFmtId="49" fontId="32" fillId="0" borderId="1">
      <alignment horizontal="center" vertical="top" wrapText="1"/>
      <protection/>
    </xf>
    <xf numFmtId="0" fontId="33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2" fillId="0" borderId="1" xfId="34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20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" fontId="1" fillId="0" borderId="23" xfId="0" applyNumberFormat="1" applyFont="1" applyBorder="1" applyAlignment="1">
      <alignment horizontal="right" vertical="center"/>
    </xf>
    <xf numFmtId="49" fontId="32" fillId="0" borderId="1" xfId="34" applyNumberFormat="1" applyProtection="1">
      <alignment horizontal="left" vertical="top" wrapText="1"/>
      <protection/>
    </xf>
    <xf numFmtId="49" fontId="32" fillId="0" borderId="1" xfId="35" applyNumberFormat="1" applyAlignment="1" applyProtection="1">
      <alignment horizontal="left" vertical="top" wrapText="1"/>
      <protection/>
    </xf>
    <xf numFmtId="0" fontId="32" fillId="0" borderId="1" xfId="36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4" fontId="1" fillId="0" borderId="26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0" fontId="32" fillId="0" borderId="1" xfId="36" applyNumberFormat="1" applyFont="1" applyAlignment="1" applyProtection="1">
      <alignment vertical="top" wrapText="1"/>
      <protection/>
    </xf>
    <xf numFmtId="0" fontId="1" fillId="0" borderId="20" xfId="0" applyNumberFormat="1" applyFont="1" applyBorder="1" applyAlignment="1">
      <alignment horizontal="left" vertical="center" wrapText="1"/>
    </xf>
    <xf numFmtId="1" fontId="32" fillId="0" borderId="1" xfId="33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19" xfId="0" applyNumberFormat="1" applyFont="1" applyFill="1" applyBorder="1" applyAlignment="1">
      <alignment horizontal="right" vertical="center"/>
    </xf>
    <xf numFmtId="1" fontId="32" fillId="0" borderId="33" xfId="33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32" fillId="0" borderId="1" xfId="34" applyNumberFormat="1" applyAlignment="1" applyProtection="1">
      <alignment vertical="top" wrapText="1"/>
      <protection/>
    </xf>
    <xf numFmtId="49" fontId="32" fillId="0" borderId="34" xfId="35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2" fillId="0" borderId="1" xfId="34" applyNumberFormat="1" applyProtection="1">
      <alignment horizontal="left" vertical="top" wrapText="1"/>
      <protection/>
    </xf>
    <xf numFmtId="0" fontId="1" fillId="0" borderId="20" xfId="0" applyFont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left" vertical="center"/>
    </xf>
    <xf numFmtId="49" fontId="1" fillId="32" borderId="24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/>
    </xf>
    <xf numFmtId="0" fontId="49" fillId="0" borderId="1" xfId="34" applyNumberFormat="1" applyFont="1" applyFill="1" applyProtection="1">
      <alignment horizontal="left" vertical="top" wrapText="1"/>
      <protection/>
    </xf>
    <xf numFmtId="0" fontId="1" fillId="0" borderId="20" xfId="0" applyFont="1" applyFill="1" applyBorder="1" applyAlignment="1">
      <alignment wrapText="1"/>
    </xf>
    <xf numFmtId="2" fontId="2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38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tabSelected="1" view="pageBreakPreview" zoomScale="145" zoomScaleNormal="75" zoomScaleSheetLayoutView="145" zoomScalePageLayoutView="0" workbookViewId="0" topLeftCell="B1">
      <selection activeCell="B7" sqref="B7:K9"/>
    </sheetView>
  </sheetViews>
  <sheetFormatPr defaultColWidth="9.00390625" defaultRowHeight="12.75"/>
  <cols>
    <col min="1" max="1" width="4.25390625" style="1" hidden="1" customWidth="1"/>
    <col min="2" max="2" width="80.25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3.00390625" style="10" customWidth="1"/>
    <col min="11" max="11" width="12.75390625" style="1" hidden="1" customWidth="1"/>
    <col min="12" max="12" width="13.12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179</v>
      </c>
      <c r="H1" s="33"/>
      <c r="J1" s="33"/>
      <c r="K1" s="33"/>
    </row>
    <row r="2" spans="7:13" ht="12.75">
      <c r="G2" s="191" t="s">
        <v>180</v>
      </c>
      <c r="H2" s="192"/>
      <c r="I2" s="192"/>
      <c r="J2" s="192"/>
      <c r="K2" s="192"/>
      <c r="L2" s="192"/>
      <c r="M2" s="192"/>
    </row>
    <row r="3" spans="7:13" ht="12.75">
      <c r="G3" s="192"/>
      <c r="H3" s="192"/>
      <c r="I3" s="192"/>
      <c r="J3" s="192"/>
      <c r="K3" s="192"/>
      <c r="L3" s="192"/>
      <c r="M3" s="192"/>
    </row>
    <row r="4" spans="7:13" ht="12.75">
      <c r="G4" s="192"/>
      <c r="H4" s="192"/>
      <c r="I4" s="192"/>
      <c r="J4" s="192"/>
      <c r="K4" s="192"/>
      <c r="L4" s="192"/>
      <c r="M4" s="192"/>
    </row>
    <row r="5" spans="7:13" ht="12.75">
      <c r="G5" s="192"/>
      <c r="H5" s="192"/>
      <c r="I5" s="192"/>
      <c r="J5" s="192"/>
      <c r="K5" s="192"/>
      <c r="L5" s="192"/>
      <c r="M5" s="192"/>
    </row>
    <row r="6" spans="2:11" ht="12" customHeight="1">
      <c r="B6" s="196" t="s">
        <v>199</v>
      </c>
      <c r="C6" s="196"/>
      <c r="D6" s="196"/>
      <c r="E6" s="196"/>
      <c r="F6" s="196"/>
      <c r="G6" s="196"/>
      <c r="H6" s="196"/>
      <c r="I6" s="196"/>
      <c r="J6" s="196"/>
      <c r="K6" s="196"/>
    </row>
    <row r="7" spans="2:11" ht="12.75">
      <c r="B7" s="187" t="s">
        <v>105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2:11" ht="12.75"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2:11" ht="33" customHeight="1"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ht="13.5" thickBot="1">
      <c r="J10" s="10" t="s">
        <v>16</v>
      </c>
    </row>
    <row r="11" spans="2:13" ht="24.75" customHeight="1" thickBot="1">
      <c r="B11" s="199" t="s">
        <v>3</v>
      </c>
      <c r="C11" s="20"/>
      <c r="D11" s="21"/>
      <c r="E11" s="21"/>
      <c r="F11" s="21"/>
      <c r="G11" s="188" t="s">
        <v>17</v>
      </c>
      <c r="H11" s="188" t="s">
        <v>18</v>
      </c>
      <c r="I11" s="188" t="s">
        <v>19</v>
      </c>
      <c r="J11" s="193" t="s">
        <v>111</v>
      </c>
      <c r="K11" s="38" t="s">
        <v>4</v>
      </c>
      <c r="L11" s="193" t="s">
        <v>193</v>
      </c>
      <c r="M11" s="193" t="s">
        <v>194</v>
      </c>
    </row>
    <row r="12" spans="2:13" ht="21.75" customHeight="1" thickBot="1">
      <c r="B12" s="199"/>
      <c r="C12" s="20"/>
      <c r="D12" s="21"/>
      <c r="E12" s="21"/>
      <c r="F12" s="21"/>
      <c r="G12" s="189"/>
      <c r="H12" s="189"/>
      <c r="I12" s="189"/>
      <c r="J12" s="194"/>
      <c r="K12" s="197" t="s">
        <v>5</v>
      </c>
      <c r="L12" s="194"/>
      <c r="M12" s="194"/>
    </row>
    <row r="13" spans="2:13" ht="3" customHeight="1" hidden="1" thickBot="1">
      <c r="B13" s="200"/>
      <c r="C13" s="22">
        <v>1</v>
      </c>
      <c r="D13" s="22">
        <v>2</v>
      </c>
      <c r="E13" s="22">
        <v>3</v>
      </c>
      <c r="F13" s="23">
        <v>4</v>
      </c>
      <c r="G13" s="190"/>
      <c r="H13" s="190"/>
      <c r="I13" s="190"/>
      <c r="J13" s="195"/>
      <c r="K13" s="198"/>
      <c r="L13" s="195"/>
      <c r="M13" s="195"/>
    </row>
    <row r="14" spans="2:13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8"/>
      <c r="J14" s="130">
        <f>J15</f>
        <v>54965076.22</v>
      </c>
      <c r="K14" s="131" t="e">
        <f>K15+#REF!+#REF!</f>
        <v>#REF!</v>
      </c>
      <c r="L14" s="130">
        <f>L15</f>
        <v>5926173.95</v>
      </c>
      <c r="M14" s="130">
        <f>M15</f>
        <v>60891250.17</v>
      </c>
    </row>
    <row r="15" spans="2:13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9">
        <f>J16+J62+J70+J85+J104+J109+J117+J158+J180+J190</f>
        <v>54965076.22</v>
      </c>
      <c r="K15" s="39" t="e">
        <f>K16+#REF!+#REF!+#REF!+#REF!+#REF!+K180+#REF!+#REF!+#REF!</f>
        <v>#REF!</v>
      </c>
      <c r="L15" s="129">
        <f>L16+L62+L70+L85+L104+L109+L117+L158+L180+L190</f>
        <v>5926173.95</v>
      </c>
      <c r="M15" s="129">
        <f>M16+M62+M70+M85+M104+M109+M117+M158+M180+M190</f>
        <v>60891250.17</v>
      </c>
    </row>
    <row r="16" spans="2:13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f>J17+J26+J40+J45+J50</f>
        <v>13828103.399999999</v>
      </c>
      <c r="K16" s="39" t="e">
        <f>K17+K26+#REF!+#REF!</f>
        <v>#REF!</v>
      </c>
      <c r="L16" s="11">
        <f>L17+L26+L40+L45+L50</f>
        <v>-52000</v>
      </c>
      <c r="M16" s="11">
        <f>M17+M26+M40+M45+M50</f>
        <v>13776103.399999999</v>
      </c>
    </row>
    <row r="17" spans="2:13" s="3" customFormat="1" ht="25.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f>J18+J23</f>
        <v>72080</v>
      </c>
      <c r="K17" s="40" t="e">
        <f>#REF!+K18</f>
        <v>#REF!</v>
      </c>
      <c r="L17" s="12">
        <f>L18+L23</f>
        <v>0</v>
      </c>
      <c r="M17" s="12">
        <f>M18+M23</f>
        <v>72080</v>
      </c>
    </row>
    <row r="18" spans="2:13" s="3" customFormat="1" ht="18" customHeight="1">
      <c r="B18" s="19" t="s">
        <v>44</v>
      </c>
      <c r="C18" s="4"/>
      <c r="D18" s="4"/>
      <c r="E18" s="4"/>
      <c r="F18" s="4"/>
      <c r="G18" s="30" t="s">
        <v>22</v>
      </c>
      <c r="H18" s="30" t="s">
        <v>158</v>
      </c>
      <c r="I18" s="30"/>
      <c r="J18" s="13">
        <f>J19</f>
        <v>3700</v>
      </c>
      <c r="K18" s="41">
        <f>K19</f>
        <v>0</v>
      </c>
      <c r="L18" s="13">
        <f>L19</f>
        <v>0</v>
      </c>
      <c r="M18" s="13">
        <f>M19</f>
        <v>3700</v>
      </c>
    </row>
    <row r="19" spans="2:13" s="3" customFormat="1" ht="12.75">
      <c r="B19" s="19" t="s">
        <v>11</v>
      </c>
      <c r="C19" s="4"/>
      <c r="D19" s="4"/>
      <c r="E19" s="4"/>
      <c r="F19" s="4"/>
      <c r="G19" s="30" t="s">
        <v>22</v>
      </c>
      <c r="H19" s="30" t="s">
        <v>159</v>
      </c>
      <c r="I19" s="30"/>
      <c r="J19" s="13">
        <f>J20</f>
        <v>3700</v>
      </c>
      <c r="K19" s="42"/>
      <c r="L19" s="13">
        <f>L20</f>
        <v>0</v>
      </c>
      <c r="M19" s="13">
        <f>M20</f>
        <v>3700</v>
      </c>
    </row>
    <row r="20" spans="2:13" ht="18.75" customHeight="1">
      <c r="B20" s="19" t="s">
        <v>51</v>
      </c>
      <c r="C20" s="2"/>
      <c r="D20" s="2"/>
      <c r="E20" s="2"/>
      <c r="F20" s="2"/>
      <c r="G20" s="30" t="s">
        <v>22</v>
      </c>
      <c r="H20" s="30" t="s">
        <v>159</v>
      </c>
      <c r="I20" s="30" t="s">
        <v>47</v>
      </c>
      <c r="J20" s="13">
        <v>3700</v>
      </c>
      <c r="K20" s="9"/>
      <c r="L20" s="13">
        <v>0</v>
      </c>
      <c r="M20" s="13">
        <v>3700</v>
      </c>
    </row>
    <row r="21" spans="2:13" ht="25.5">
      <c r="B21" s="19" t="s">
        <v>52</v>
      </c>
      <c r="C21" s="2"/>
      <c r="D21" s="2"/>
      <c r="E21" s="2"/>
      <c r="F21" s="2"/>
      <c r="G21" s="30" t="s">
        <v>22</v>
      </c>
      <c r="H21" s="30" t="s">
        <v>159</v>
      </c>
      <c r="I21" s="30" t="s">
        <v>48</v>
      </c>
      <c r="J21" s="13">
        <v>3700</v>
      </c>
      <c r="K21" s="9"/>
      <c r="L21" s="13">
        <v>0</v>
      </c>
      <c r="M21" s="13">
        <v>3700</v>
      </c>
    </row>
    <row r="22" spans="2:13" ht="12.75">
      <c r="B22" s="19" t="s">
        <v>74</v>
      </c>
      <c r="C22" s="2"/>
      <c r="D22" s="2"/>
      <c r="E22" s="2"/>
      <c r="F22" s="2"/>
      <c r="G22" s="30" t="s">
        <v>22</v>
      </c>
      <c r="H22" s="30" t="s">
        <v>116</v>
      </c>
      <c r="I22" s="30"/>
      <c r="J22" s="13">
        <f>J23</f>
        <v>68380</v>
      </c>
      <c r="K22" s="9"/>
      <c r="L22" s="13">
        <f>L23</f>
        <v>0</v>
      </c>
      <c r="M22" s="13">
        <f>M23</f>
        <v>68380</v>
      </c>
    </row>
    <row r="23" spans="2:13" ht="26.25" customHeight="1">
      <c r="B23" s="19" t="s">
        <v>87</v>
      </c>
      <c r="C23" s="2"/>
      <c r="D23" s="2"/>
      <c r="E23" s="2"/>
      <c r="F23" s="2"/>
      <c r="G23" s="30" t="s">
        <v>22</v>
      </c>
      <c r="H23" s="30" t="s">
        <v>172</v>
      </c>
      <c r="I23" s="30"/>
      <c r="J23" s="13">
        <f>J25</f>
        <v>68380</v>
      </c>
      <c r="K23" s="9"/>
      <c r="L23" s="13">
        <f>L25</f>
        <v>0</v>
      </c>
      <c r="M23" s="13">
        <f>M25</f>
        <v>68380</v>
      </c>
    </row>
    <row r="24" spans="2:13" ht="14.25" customHeight="1">
      <c r="B24" s="141" t="s">
        <v>57</v>
      </c>
      <c r="C24" s="2"/>
      <c r="D24" s="2"/>
      <c r="E24" s="2"/>
      <c r="F24" s="2"/>
      <c r="G24" s="30" t="s">
        <v>22</v>
      </c>
      <c r="H24" s="30" t="s">
        <v>172</v>
      </c>
      <c r="I24" s="30" t="s">
        <v>24</v>
      </c>
      <c r="J24" s="13">
        <f>J25</f>
        <v>68380</v>
      </c>
      <c r="K24" s="9"/>
      <c r="L24" s="13">
        <f>L25</f>
        <v>0</v>
      </c>
      <c r="M24" s="13">
        <f>M25</f>
        <v>68380</v>
      </c>
    </row>
    <row r="25" spans="2:13" ht="12.75">
      <c r="B25" s="19" t="s">
        <v>40</v>
      </c>
      <c r="C25" s="2"/>
      <c r="D25" s="2"/>
      <c r="E25" s="2"/>
      <c r="F25" s="2"/>
      <c r="G25" s="30" t="s">
        <v>22</v>
      </c>
      <c r="H25" s="30" t="s">
        <v>172</v>
      </c>
      <c r="I25" s="30" t="s">
        <v>42</v>
      </c>
      <c r="J25" s="13">
        <v>68380</v>
      </c>
      <c r="K25" s="9"/>
      <c r="L25" s="13">
        <v>0</v>
      </c>
      <c r="M25" s="13">
        <v>68380</v>
      </c>
    </row>
    <row r="26" spans="2:13" s="3" customFormat="1" ht="39" customHeight="1">
      <c r="B26" s="18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29" t="s">
        <v>23</v>
      </c>
      <c r="H26" s="29"/>
      <c r="I26" s="29"/>
      <c r="J26" s="12">
        <f>J27</f>
        <v>9426007.7</v>
      </c>
      <c r="K26" s="40" t="e">
        <f>#REF!+K28+K73+K75+K77</f>
        <v>#REF!</v>
      </c>
      <c r="L26" s="12">
        <f>L27</f>
        <v>0</v>
      </c>
      <c r="M26" s="12">
        <f>M27</f>
        <v>9426007.7</v>
      </c>
    </row>
    <row r="27" spans="2:13" s="3" customFormat="1" ht="26.25" customHeight="1">
      <c r="B27" s="19" t="s">
        <v>117</v>
      </c>
      <c r="C27" s="2"/>
      <c r="D27" s="2"/>
      <c r="E27" s="2"/>
      <c r="F27" s="2"/>
      <c r="G27" s="30" t="s">
        <v>23</v>
      </c>
      <c r="H27" s="30" t="s">
        <v>118</v>
      </c>
      <c r="I27" s="30"/>
      <c r="J27" s="13">
        <f>J30+J37</f>
        <v>9426007.7</v>
      </c>
      <c r="K27" s="40"/>
      <c r="L27" s="13">
        <f>L30+L37</f>
        <v>0</v>
      </c>
      <c r="M27" s="13">
        <f>M30+M37</f>
        <v>9426007.7</v>
      </c>
    </row>
    <row r="28" spans="2:13" ht="12.75" customHeight="1" hidden="1">
      <c r="B28" s="19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/>
      <c r="J28" s="13">
        <v>0</v>
      </c>
      <c r="K28" s="9"/>
      <c r="L28" s="13">
        <v>0</v>
      </c>
      <c r="M28" s="13">
        <v>0</v>
      </c>
    </row>
    <row r="29" spans="2:13" ht="12.75" customHeight="1" hidden="1">
      <c r="B29" s="19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 t="s">
        <v>24</v>
      </c>
      <c r="J29" s="13"/>
      <c r="K29" s="9"/>
      <c r="L29" s="13"/>
      <c r="M29" s="13"/>
    </row>
    <row r="30" spans="2:13" ht="12.75">
      <c r="B30" s="19" t="s">
        <v>11</v>
      </c>
      <c r="C30" s="2"/>
      <c r="D30" s="2"/>
      <c r="E30" s="2"/>
      <c r="F30" s="2"/>
      <c r="G30" s="30" t="s">
        <v>23</v>
      </c>
      <c r="H30" s="30" t="s">
        <v>160</v>
      </c>
      <c r="I30" s="30"/>
      <c r="J30" s="13">
        <f>J31+J33</f>
        <v>8552258.7</v>
      </c>
      <c r="K30" s="9"/>
      <c r="L30" s="13">
        <f>L31+L33+L35</f>
        <v>0</v>
      </c>
      <c r="M30" s="13">
        <f>M31+M33+M35</f>
        <v>8552258.7</v>
      </c>
    </row>
    <row r="31" spans="2:13" ht="39" customHeight="1">
      <c r="B31" s="19" t="s">
        <v>49</v>
      </c>
      <c r="C31" s="2"/>
      <c r="D31" s="2"/>
      <c r="E31" s="2"/>
      <c r="F31" s="2"/>
      <c r="G31" s="30" t="s">
        <v>23</v>
      </c>
      <c r="H31" s="30" t="s">
        <v>160</v>
      </c>
      <c r="I31" s="30" t="s">
        <v>45</v>
      </c>
      <c r="J31" s="13">
        <f>J32</f>
        <v>6417297</v>
      </c>
      <c r="K31" s="9"/>
      <c r="L31" s="13">
        <f>L32</f>
        <v>0</v>
      </c>
      <c r="M31" s="13">
        <f>M32</f>
        <v>6417297</v>
      </c>
    </row>
    <row r="32" spans="2:13" ht="12" customHeight="1">
      <c r="B32" s="19" t="s">
        <v>50</v>
      </c>
      <c r="C32" s="2"/>
      <c r="D32" s="2"/>
      <c r="E32" s="2"/>
      <c r="F32" s="2"/>
      <c r="G32" s="30" t="s">
        <v>23</v>
      </c>
      <c r="H32" s="30" t="s">
        <v>160</v>
      </c>
      <c r="I32" s="30" t="s">
        <v>46</v>
      </c>
      <c r="J32" s="13">
        <v>6417297</v>
      </c>
      <c r="K32" s="9"/>
      <c r="L32" s="13">
        <v>0</v>
      </c>
      <c r="M32" s="13">
        <v>6417297</v>
      </c>
    </row>
    <row r="33" spans="2:13" ht="12.75" customHeight="1">
      <c r="B33" s="19" t="s">
        <v>51</v>
      </c>
      <c r="C33" s="2"/>
      <c r="D33" s="2"/>
      <c r="E33" s="2"/>
      <c r="F33" s="2"/>
      <c r="G33" s="30" t="s">
        <v>23</v>
      </c>
      <c r="H33" s="30" t="s">
        <v>160</v>
      </c>
      <c r="I33" s="30" t="s">
        <v>47</v>
      </c>
      <c r="J33" s="47">
        <f>J34</f>
        <v>2134961.7</v>
      </c>
      <c r="K33" s="9"/>
      <c r="L33" s="47">
        <f>L34</f>
        <v>-30000</v>
      </c>
      <c r="M33" s="47">
        <f>M34</f>
        <v>2104961.7</v>
      </c>
    </row>
    <row r="34" spans="2:13" ht="24" customHeight="1">
      <c r="B34" s="19" t="s">
        <v>52</v>
      </c>
      <c r="C34" s="2"/>
      <c r="D34" s="2"/>
      <c r="E34" s="2"/>
      <c r="F34" s="2"/>
      <c r="G34" s="30" t="s">
        <v>23</v>
      </c>
      <c r="H34" s="30" t="s">
        <v>160</v>
      </c>
      <c r="I34" s="51" t="s">
        <v>48</v>
      </c>
      <c r="J34" s="13">
        <v>2134961.7</v>
      </c>
      <c r="K34" s="52"/>
      <c r="L34" s="13">
        <v>-30000</v>
      </c>
      <c r="M34" s="13">
        <f>J34+L34</f>
        <v>2104961.7</v>
      </c>
    </row>
    <row r="35" spans="2:13" ht="13.5" customHeight="1">
      <c r="B35" s="176" t="s">
        <v>53</v>
      </c>
      <c r="C35" s="2"/>
      <c r="D35" s="2"/>
      <c r="E35" s="2"/>
      <c r="F35" s="2"/>
      <c r="G35" s="30" t="s">
        <v>23</v>
      </c>
      <c r="H35" s="30" t="s">
        <v>160</v>
      </c>
      <c r="I35" s="51" t="s">
        <v>54</v>
      </c>
      <c r="J35" s="13">
        <v>0</v>
      </c>
      <c r="K35" s="13">
        <f>K36</f>
        <v>30000</v>
      </c>
      <c r="L35" s="13">
        <f>L36</f>
        <v>30000</v>
      </c>
      <c r="M35" s="13">
        <f>M36</f>
        <v>30000</v>
      </c>
    </row>
    <row r="36" spans="2:13" ht="13.5" customHeight="1">
      <c r="B36" s="176" t="s">
        <v>181</v>
      </c>
      <c r="C36" s="2"/>
      <c r="D36" s="2"/>
      <c r="E36" s="2"/>
      <c r="F36" s="2"/>
      <c r="G36" s="30" t="s">
        <v>23</v>
      </c>
      <c r="H36" s="30" t="s">
        <v>160</v>
      </c>
      <c r="I36" s="51" t="s">
        <v>182</v>
      </c>
      <c r="J36" s="13">
        <v>0</v>
      </c>
      <c r="K36" s="13">
        <v>30000</v>
      </c>
      <c r="L36" s="13">
        <f>J36+K36</f>
        <v>30000</v>
      </c>
      <c r="M36" s="13">
        <f>J36+L36</f>
        <v>30000</v>
      </c>
    </row>
    <row r="37" spans="2:13" ht="25.5">
      <c r="B37" s="19" t="s">
        <v>55</v>
      </c>
      <c r="C37" s="2"/>
      <c r="D37" s="2"/>
      <c r="E37" s="2"/>
      <c r="F37" s="2"/>
      <c r="G37" s="30" t="s">
        <v>23</v>
      </c>
      <c r="H37" s="30" t="s">
        <v>161</v>
      </c>
      <c r="I37" s="30"/>
      <c r="J37" s="13">
        <f>J38</f>
        <v>873749</v>
      </c>
      <c r="K37" s="9"/>
      <c r="L37" s="13">
        <f>L38</f>
        <v>0</v>
      </c>
      <c r="M37" s="13">
        <f>M38</f>
        <v>873749</v>
      </c>
    </row>
    <row r="38" spans="2:13" ht="45.75" customHeight="1">
      <c r="B38" s="19" t="s">
        <v>49</v>
      </c>
      <c r="C38" s="2"/>
      <c r="D38" s="2"/>
      <c r="E38" s="2"/>
      <c r="F38" s="2"/>
      <c r="G38" s="30" t="s">
        <v>23</v>
      </c>
      <c r="H38" s="30" t="s">
        <v>161</v>
      </c>
      <c r="I38" s="30" t="s">
        <v>45</v>
      </c>
      <c r="J38" s="13">
        <f>J39</f>
        <v>873749</v>
      </c>
      <c r="K38" s="9"/>
      <c r="L38" s="13">
        <v>0</v>
      </c>
      <c r="M38" s="13">
        <f>M39</f>
        <v>873749</v>
      </c>
    </row>
    <row r="39" spans="2:13" ht="12.75">
      <c r="B39" s="19" t="s">
        <v>50</v>
      </c>
      <c r="C39" s="2"/>
      <c r="D39" s="2"/>
      <c r="E39" s="2"/>
      <c r="F39" s="2"/>
      <c r="G39" s="30" t="s">
        <v>23</v>
      </c>
      <c r="H39" s="30" t="s">
        <v>161</v>
      </c>
      <c r="I39" s="30" t="s">
        <v>46</v>
      </c>
      <c r="J39" s="13">
        <v>873749</v>
      </c>
      <c r="K39" s="9"/>
      <c r="L39" s="13">
        <v>0</v>
      </c>
      <c r="M39" s="13">
        <v>873749</v>
      </c>
    </row>
    <row r="40" spans="2:13" ht="12.75">
      <c r="B40" s="18" t="s">
        <v>106</v>
      </c>
      <c r="C40" s="2"/>
      <c r="D40" s="2"/>
      <c r="E40" s="2"/>
      <c r="F40" s="2"/>
      <c r="G40" s="29" t="s">
        <v>107</v>
      </c>
      <c r="H40" s="30"/>
      <c r="I40" s="30"/>
      <c r="J40" s="12">
        <f>J43</f>
        <v>293000</v>
      </c>
      <c r="K40" s="9"/>
      <c r="L40" s="12">
        <f>L43</f>
        <v>0</v>
      </c>
      <c r="M40" s="12">
        <f>M43</f>
        <v>293000</v>
      </c>
    </row>
    <row r="41" spans="2:13" ht="12.75">
      <c r="B41" s="19" t="s">
        <v>69</v>
      </c>
      <c r="C41" s="2"/>
      <c r="D41" s="2"/>
      <c r="E41" s="2"/>
      <c r="F41" s="2"/>
      <c r="G41" s="30" t="s">
        <v>107</v>
      </c>
      <c r="H41" s="30" t="s">
        <v>116</v>
      </c>
      <c r="I41" s="30"/>
      <c r="J41" s="13">
        <f>J43</f>
        <v>293000</v>
      </c>
      <c r="K41" s="9"/>
      <c r="L41" s="13">
        <f>L43</f>
        <v>0</v>
      </c>
      <c r="M41" s="13">
        <f>M43</f>
        <v>293000</v>
      </c>
    </row>
    <row r="42" spans="2:13" ht="12.75">
      <c r="B42" s="19" t="s">
        <v>119</v>
      </c>
      <c r="C42" s="2"/>
      <c r="D42" s="2"/>
      <c r="E42" s="2"/>
      <c r="F42" s="2"/>
      <c r="G42" s="30" t="s">
        <v>107</v>
      </c>
      <c r="H42" s="30" t="s">
        <v>172</v>
      </c>
      <c r="I42" s="30"/>
      <c r="J42" s="13">
        <f>J43</f>
        <v>293000</v>
      </c>
      <c r="K42" s="9"/>
      <c r="L42" s="13">
        <f>L43</f>
        <v>0</v>
      </c>
      <c r="M42" s="13">
        <f>M43</f>
        <v>293000</v>
      </c>
    </row>
    <row r="43" spans="2:13" ht="12.75">
      <c r="B43" s="19" t="s">
        <v>51</v>
      </c>
      <c r="C43" s="2"/>
      <c r="D43" s="2"/>
      <c r="E43" s="2"/>
      <c r="F43" s="2"/>
      <c r="G43" s="30" t="s">
        <v>107</v>
      </c>
      <c r="H43" s="30" t="s">
        <v>172</v>
      </c>
      <c r="I43" s="30" t="s">
        <v>47</v>
      </c>
      <c r="J43" s="13">
        <f>J44</f>
        <v>293000</v>
      </c>
      <c r="K43" s="9"/>
      <c r="L43" s="13">
        <f>L44</f>
        <v>0</v>
      </c>
      <c r="M43" s="13">
        <f>M44</f>
        <v>293000</v>
      </c>
    </row>
    <row r="44" spans="2:13" ht="25.5">
      <c r="B44" s="19" t="s">
        <v>52</v>
      </c>
      <c r="C44" s="2"/>
      <c r="D44" s="2"/>
      <c r="E44" s="2"/>
      <c r="F44" s="2"/>
      <c r="G44" s="29" t="s">
        <v>107</v>
      </c>
      <c r="H44" s="30" t="s">
        <v>172</v>
      </c>
      <c r="I44" s="30" t="s">
        <v>48</v>
      </c>
      <c r="J44" s="13">
        <v>293000</v>
      </c>
      <c r="K44" s="9"/>
      <c r="L44" s="13">
        <v>0</v>
      </c>
      <c r="M44" s="13">
        <v>293000</v>
      </c>
    </row>
    <row r="45" spans="2:13" ht="12.75">
      <c r="B45" s="18" t="s">
        <v>10</v>
      </c>
      <c r="C45" s="2"/>
      <c r="D45" s="2"/>
      <c r="E45" s="2"/>
      <c r="F45" s="2"/>
      <c r="G45" s="29" t="s">
        <v>36</v>
      </c>
      <c r="H45" s="29"/>
      <c r="I45" s="29"/>
      <c r="J45" s="12">
        <f>J46</f>
        <v>100000</v>
      </c>
      <c r="K45" s="9"/>
      <c r="L45" s="12">
        <f aca="true" t="shared" si="0" ref="L45:M48">L46</f>
        <v>-52000</v>
      </c>
      <c r="M45" s="12">
        <f t="shared" si="0"/>
        <v>48000</v>
      </c>
    </row>
    <row r="46" spans="2:13" ht="12.75">
      <c r="B46" s="19" t="s">
        <v>69</v>
      </c>
      <c r="C46" s="2"/>
      <c r="D46" s="2"/>
      <c r="E46" s="2"/>
      <c r="F46" s="2"/>
      <c r="G46" s="30" t="s">
        <v>36</v>
      </c>
      <c r="H46" s="30" t="s">
        <v>116</v>
      </c>
      <c r="I46" s="30"/>
      <c r="J46" s="13">
        <f>J47</f>
        <v>100000</v>
      </c>
      <c r="K46" s="9"/>
      <c r="L46" s="13">
        <f t="shared" si="0"/>
        <v>-52000</v>
      </c>
      <c r="M46" s="13">
        <f t="shared" si="0"/>
        <v>48000</v>
      </c>
    </row>
    <row r="47" spans="2:13" ht="12.75">
      <c r="B47" s="19" t="s">
        <v>70</v>
      </c>
      <c r="C47" s="2"/>
      <c r="D47" s="2"/>
      <c r="E47" s="2"/>
      <c r="F47" s="2"/>
      <c r="G47" s="30" t="s">
        <v>36</v>
      </c>
      <c r="H47" s="30" t="s">
        <v>162</v>
      </c>
      <c r="I47" s="30"/>
      <c r="J47" s="13">
        <f>J48</f>
        <v>100000</v>
      </c>
      <c r="K47" s="9"/>
      <c r="L47" s="13">
        <f t="shared" si="0"/>
        <v>-52000</v>
      </c>
      <c r="M47" s="13">
        <f t="shared" si="0"/>
        <v>48000</v>
      </c>
    </row>
    <row r="48" spans="2:13" ht="12.75">
      <c r="B48" s="19" t="s">
        <v>53</v>
      </c>
      <c r="C48" s="2"/>
      <c r="D48" s="2"/>
      <c r="E48" s="2"/>
      <c r="F48" s="2"/>
      <c r="G48" s="30" t="s">
        <v>36</v>
      </c>
      <c r="H48" s="30" t="s">
        <v>162</v>
      </c>
      <c r="I48" s="30" t="s">
        <v>54</v>
      </c>
      <c r="J48" s="13">
        <f>J49</f>
        <v>100000</v>
      </c>
      <c r="K48" s="9"/>
      <c r="L48" s="13">
        <f t="shared" si="0"/>
        <v>-52000</v>
      </c>
      <c r="M48" s="13">
        <f t="shared" si="0"/>
        <v>48000</v>
      </c>
    </row>
    <row r="49" spans="2:13" ht="12.75">
      <c r="B49" s="19" t="s">
        <v>58</v>
      </c>
      <c r="C49" s="2"/>
      <c r="D49" s="2"/>
      <c r="E49" s="2"/>
      <c r="F49" s="2"/>
      <c r="G49" s="30" t="s">
        <v>36</v>
      </c>
      <c r="H49" s="30" t="s">
        <v>162</v>
      </c>
      <c r="I49" s="30" t="s">
        <v>59</v>
      </c>
      <c r="J49" s="13">
        <v>100000</v>
      </c>
      <c r="K49" s="9"/>
      <c r="L49" s="13">
        <v>-52000</v>
      </c>
      <c r="M49" s="13">
        <f>J49+L49</f>
        <v>48000</v>
      </c>
    </row>
    <row r="50" spans="2:13" ht="12.75">
      <c r="B50" s="18" t="s">
        <v>35</v>
      </c>
      <c r="C50" s="4"/>
      <c r="D50" s="4"/>
      <c r="E50" s="4"/>
      <c r="F50" s="4"/>
      <c r="G50" s="29" t="s">
        <v>30</v>
      </c>
      <c r="H50" s="29"/>
      <c r="I50" s="29"/>
      <c r="J50" s="12">
        <f>J51</f>
        <v>3937015.7</v>
      </c>
      <c r="K50" s="9"/>
      <c r="L50" s="12">
        <f>L51</f>
        <v>0</v>
      </c>
      <c r="M50" s="12">
        <f>M51</f>
        <v>3937015.7</v>
      </c>
    </row>
    <row r="51" spans="2:13" ht="12.75">
      <c r="B51" s="19" t="s">
        <v>56</v>
      </c>
      <c r="C51" s="4"/>
      <c r="D51" s="4"/>
      <c r="E51" s="4"/>
      <c r="F51" s="4"/>
      <c r="G51" s="30" t="s">
        <v>30</v>
      </c>
      <c r="H51" s="30" t="s">
        <v>116</v>
      </c>
      <c r="I51" s="30"/>
      <c r="J51" s="13">
        <f>J52+J55+J58</f>
        <v>3937015.7</v>
      </c>
      <c r="K51" s="9"/>
      <c r="L51" s="13">
        <f>L52+L55+L58</f>
        <v>0</v>
      </c>
      <c r="M51" s="13">
        <f>M52+M55+M58</f>
        <v>3937015.7</v>
      </c>
    </row>
    <row r="52" spans="2:13" ht="25.5">
      <c r="B52" s="19" t="s">
        <v>72</v>
      </c>
      <c r="C52" s="4"/>
      <c r="D52" s="4"/>
      <c r="E52" s="4"/>
      <c r="F52" s="4"/>
      <c r="G52" s="30" t="s">
        <v>30</v>
      </c>
      <c r="H52" s="30" t="s">
        <v>163</v>
      </c>
      <c r="I52" s="30"/>
      <c r="J52" s="13">
        <f>J53</f>
        <v>300000</v>
      </c>
      <c r="K52" s="9"/>
      <c r="L52" s="13">
        <f>L53</f>
        <v>0</v>
      </c>
      <c r="M52" s="13">
        <f>M53</f>
        <v>300000</v>
      </c>
    </row>
    <row r="53" spans="2:13" ht="12.75">
      <c r="B53" s="19" t="s">
        <v>51</v>
      </c>
      <c r="C53" s="4"/>
      <c r="D53" s="4"/>
      <c r="E53" s="4"/>
      <c r="F53" s="4"/>
      <c r="G53" s="30" t="s">
        <v>30</v>
      </c>
      <c r="H53" s="30" t="s">
        <v>163</v>
      </c>
      <c r="I53" s="30" t="s">
        <v>47</v>
      </c>
      <c r="J53" s="13">
        <v>300000</v>
      </c>
      <c r="K53" s="9"/>
      <c r="L53" s="13">
        <f>L54</f>
        <v>0</v>
      </c>
      <c r="M53" s="13">
        <v>300000</v>
      </c>
    </row>
    <row r="54" spans="2:13" ht="25.5">
      <c r="B54" s="19" t="s">
        <v>73</v>
      </c>
      <c r="C54" s="4"/>
      <c r="D54" s="4"/>
      <c r="E54" s="4"/>
      <c r="F54" s="4"/>
      <c r="G54" s="30" t="s">
        <v>30</v>
      </c>
      <c r="H54" s="30" t="s">
        <v>163</v>
      </c>
      <c r="I54" s="30" t="s">
        <v>48</v>
      </c>
      <c r="J54" s="13">
        <v>300000</v>
      </c>
      <c r="K54" s="9"/>
      <c r="L54" s="13">
        <v>0</v>
      </c>
      <c r="M54" s="13">
        <v>300000</v>
      </c>
    </row>
    <row r="55" spans="2:13" ht="12.75">
      <c r="B55" s="19" t="s">
        <v>71</v>
      </c>
      <c r="C55" s="2"/>
      <c r="D55" s="2"/>
      <c r="E55" s="2"/>
      <c r="F55" s="2"/>
      <c r="G55" s="30" t="s">
        <v>30</v>
      </c>
      <c r="H55" s="30" t="s">
        <v>164</v>
      </c>
      <c r="I55" s="30"/>
      <c r="J55" s="13">
        <f>J56</f>
        <v>3496399.7</v>
      </c>
      <c r="K55" s="9"/>
      <c r="L55" s="13">
        <f>L56</f>
        <v>0</v>
      </c>
      <c r="M55" s="13">
        <f>M56</f>
        <v>3496399.7</v>
      </c>
    </row>
    <row r="56" spans="2:13" ht="13.5" customHeight="1">
      <c r="B56" s="19" t="s">
        <v>51</v>
      </c>
      <c r="C56" s="2"/>
      <c r="D56" s="2"/>
      <c r="E56" s="2"/>
      <c r="F56" s="2"/>
      <c r="G56" s="30" t="s">
        <v>30</v>
      </c>
      <c r="H56" s="30" t="s">
        <v>164</v>
      </c>
      <c r="I56" s="30" t="s">
        <v>47</v>
      </c>
      <c r="J56" s="13">
        <f>J57</f>
        <v>3496399.7</v>
      </c>
      <c r="K56" s="9"/>
      <c r="L56" s="13">
        <f>L57</f>
        <v>0</v>
      </c>
      <c r="M56" s="13">
        <f>M57</f>
        <v>3496399.7</v>
      </c>
    </row>
    <row r="57" spans="2:13" ht="24.75" customHeight="1">
      <c r="B57" s="19" t="s">
        <v>52</v>
      </c>
      <c r="C57" s="2"/>
      <c r="D57" s="2"/>
      <c r="E57" s="2"/>
      <c r="F57" s="2"/>
      <c r="G57" s="30" t="s">
        <v>30</v>
      </c>
      <c r="H57" s="30" t="s">
        <v>164</v>
      </c>
      <c r="I57" s="30" t="s">
        <v>48</v>
      </c>
      <c r="J57" s="13">
        <v>3496399.7</v>
      </c>
      <c r="K57" s="9"/>
      <c r="L57" s="13">
        <v>0</v>
      </c>
      <c r="M57" s="13">
        <v>3496399.7</v>
      </c>
    </row>
    <row r="58" spans="2:13" ht="12.75" customHeight="1">
      <c r="B58" s="154" t="s">
        <v>120</v>
      </c>
      <c r="C58" s="2"/>
      <c r="D58" s="2"/>
      <c r="E58" s="2"/>
      <c r="F58" s="2"/>
      <c r="G58" s="155" t="s">
        <v>30</v>
      </c>
      <c r="H58" s="155" t="s">
        <v>124</v>
      </c>
      <c r="I58" s="30"/>
      <c r="J58" s="13">
        <f>J59</f>
        <v>140616</v>
      </c>
      <c r="K58" s="9"/>
      <c r="L58" s="13">
        <f aca="true" t="shared" si="1" ref="L58:M60">L59</f>
        <v>0</v>
      </c>
      <c r="M58" s="13">
        <f t="shared" si="1"/>
        <v>140616</v>
      </c>
    </row>
    <row r="59" spans="2:13" ht="18" customHeight="1">
      <c r="B59" s="19" t="s">
        <v>121</v>
      </c>
      <c r="C59" s="2"/>
      <c r="D59" s="2"/>
      <c r="E59" s="2"/>
      <c r="F59" s="2"/>
      <c r="G59" s="30" t="s">
        <v>30</v>
      </c>
      <c r="H59" s="30" t="s">
        <v>125</v>
      </c>
      <c r="I59" s="30"/>
      <c r="J59" s="13">
        <f>J60</f>
        <v>140616</v>
      </c>
      <c r="K59" s="9"/>
      <c r="L59" s="13">
        <f t="shared" si="1"/>
        <v>0</v>
      </c>
      <c r="M59" s="13">
        <f t="shared" si="1"/>
        <v>140616</v>
      </c>
    </row>
    <row r="60" spans="2:13" ht="24.75" customHeight="1">
      <c r="B60" s="19" t="s">
        <v>122</v>
      </c>
      <c r="C60" s="2"/>
      <c r="D60" s="2"/>
      <c r="E60" s="2"/>
      <c r="F60" s="2"/>
      <c r="G60" s="30" t="s">
        <v>30</v>
      </c>
      <c r="H60" s="30" t="s">
        <v>125</v>
      </c>
      <c r="I60" s="30" t="s">
        <v>45</v>
      </c>
      <c r="J60" s="13">
        <f>J61</f>
        <v>140616</v>
      </c>
      <c r="K60" s="9"/>
      <c r="L60" s="13">
        <f t="shared" si="1"/>
        <v>0</v>
      </c>
      <c r="M60" s="13">
        <f t="shared" si="1"/>
        <v>140616</v>
      </c>
    </row>
    <row r="61" spans="2:13" ht="12" customHeight="1">
      <c r="B61" s="1" t="s">
        <v>123</v>
      </c>
      <c r="C61" s="2"/>
      <c r="D61" s="2"/>
      <c r="E61" s="2"/>
      <c r="F61" s="2"/>
      <c r="G61" s="30" t="s">
        <v>30</v>
      </c>
      <c r="H61" s="30" t="s">
        <v>125</v>
      </c>
      <c r="I61" s="30" t="s">
        <v>46</v>
      </c>
      <c r="J61" s="13">
        <v>140616</v>
      </c>
      <c r="K61" s="9"/>
      <c r="L61" s="13">
        <v>0</v>
      </c>
      <c r="M61" s="13">
        <v>140616</v>
      </c>
    </row>
    <row r="62" spans="2:13" ht="12.75">
      <c r="B62" s="18" t="s">
        <v>37</v>
      </c>
      <c r="C62" s="2"/>
      <c r="D62" s="2"/>
      <c r="E62" s="2"/>
      <c r="F62" s="2"/>
      <c r="G62" s="29" t="s">
        <v>38</v>
      </c>
      <c r="H62" s="30"/>
      <c r="I62" s="30"/>
      <c r="J62" s="12">
        <f>J63</f>
        <v>343158</v>
      </c>
      <c r="K62" s="9"/>
      <c r="L62" s="12">
        <f aca="true" t="shared" si="2" ref="L62:M64">L63</f>
        <v>0</v>
      </c>
      <c r="M62" s="12">
        <f t="shared" si="2"/>
        <v>343158</v>
      </c>
    </row>
    <row r="63" spans="2:13" ht="12.75">
      <c r="B63" s="18" t="s">
        <v>60</v>
      </c>
      <c r="C63" s="2"/>
      <c r="D63" s="2"/>
      <c r="E63" s="2"/>
      <c r="F63" s="2"/>
      <c r="G63" s="29" t="s">
        <v>39</v>
      </c>
      <c r="H63" s="30"/>
      <c r="I63" s="30"/>
      <c r="J63" s="12">
        <f>J64</f>
        <v>343158</v>
      </c>
      <c r="K63" s="9"/>
      <c r="L63" s="12">
        <f t="shared" si="2"/>
        <v>0</v>
      </c>
      <c r="M63" s="12">
        <f t="shared" si="2"/>
        <v>343158</v>
      </c>
    </row>
    <row r="64" spans="2:13" ht="12.75">
      <c r="B64" s="19" t="s">
        <v>67</v>
      </c>
      <c r="C64" s="2"/>
      <c r="D64" s="2"/>
      <c r="E64" s="2"/>
      <c r="F64" s="2"/>
      <c r="G64" s="30" t="s">
        <v>39</v>
      </c>
      <c r="H64" s="30" t="s">
        <v>165</v>
      </c>
      <c r="I64" s="30"/>
      <c r="J64" s="13">
        <f>J65</f>
        <v>343158</v>
      </c>
      <c r="K64" s="9"/>
      <c r="L64" s="13">
        <f t="shared" si="2"/>
        <v>0</v>
      </c>
      <c r="M64" s="13">
        <f t="shared" si="2"/>
        <v>343158</v>
      </c>
    </row>
    <row r="65" spans="2:13" ht="25.5">
      <c r="B65" s="19" t="s">
        <v>61</v>
      </c>
      <c r="C65" s="2"/>
      <c r="D65" s="2"/>
      <c r="E65" s="2"/>
      <c r="F65" s="2"/>
      <c r="G65" s="30" t="s">
        <v>39</v>
      </c>
      <c r="H65" s="30" t="s">
        <v>166</v>
      </c>
      <c r="I65" s="30"/>
      <c r="J65" s="13">
        <f>J66+J68</f>
        <v>343158</v>
      </c>
      <c r="K65" s="9"/>
      <c r="L65" s="13">
        <f>L66+L68</f>
        <v>0</v>
      </c>
      <c r="M65" s="13">
        <f>M66+M68</f>
        <v>343158</v>
      </c>
    </row>
    <row r="66" spans="2:13" ht="40.5" customHeight="1">
      <c r="B66" s="19" t="s">
        <v>49</v>
      </c>
      <c r="C66" s="2"/>
      <c r="D66" s="2"/>
      <c r="E66" s="2"/>
      <c r="F66" s="2"/>
      <c r="G66" s="30" t="s">
        <v>39</v>
      </c>
      <c r="H66" s="30" t="s">
        <v>166</v>
      </c>
      <c r="I66" s="30" t="s">
        <v>45</v>
      </c>
      <c r="J66" s="13">
        <f>J67</f>
        <v>333158</v>
      </c>
      <c r="K66" s="9"/>
      <c r="L66" s="13">
        <f>L67</f>
        <v>0</v>
      </c>
      <c r="M66" s="13">
        <f>M67</f>
        <v>333158</v>
      </c>
    </row>
    <row r="67" spans="2:13" ht="14.25" customHeight="1">
      <c r="B67" s="19" t="s">
        <v>62</v>
      </c>
      <c r="C67" s="2"/>
      <c r="D67" s="2"/>
      <c r="E67" s="2"/>
      <c r="F67" s="2"/>
      <c r="G67" s="30" t="s">
        <v>39</v>
      </c>
      <c r="H67" s="30" t="s">
        <v>166</v>
      </c>
      <c r="I67" s="30" t="s">
        <v>46</v>
      </c>
      <c r="J67" s="13">
        <v>333158</v>
      </c>
      <c r="K67" s="9"/>
      <c r="L67" s="13">
        <v>0</v>
      </c>
      <c r="M67" s="13">
        <v>333158</v>
      </c>
    </row>
    <row r="68" spans="2:13" ht="14.25" customHeight="1">
      <c r="B68" s="19" t="s">
        <v>63</v>
      </c>
      <c r="C68" s="2"/>
      <c r="D68" s="2"/>
      <c r="E68" s="2"/>
      <c r="F68" s="2"/>
      <c r="G68" s="30" t="s">
        <v>39</v>
      </c>
      <c r="H68" s="30" t="s">
        <v>166</v>
      </c>
      <c r="I68" s="30" t="s">
        <v>47</v>
      </c>
      <c r="J68" s="13">
        <v>10000</v>
      </c>
      <c r="K68" s="9"/>
      <c r="L68" s="13">
        <f>L69</f>
        <v>0</v>
      </c>
      <c r="M68" s="13">
        <v>10000</v>
      </c>
    </row>
    <row r="69" spans="2:13" ht="25.5">
      <c r="B69" s="19" t="s">
        <v>73</v>
      </c>
      <c r="C69" s="2"/>
      <c r="D69" s="2"/>
      <c r="E69" s="2"/>
      <c r="F69" s="2"/>
      <c r="G69" s="30" t="s">
        <v>39</v>
      </c>
      <c r="H69" s="30" t="s">
        <v>166</v>
      </c>
      <c r="I69" s="30" t="s">
        <v>48</v>
      </c>
      <c r="J69" s="13">
        <v>10000</v>
      </c>
      <c r="K69" s="9"/>
      <c r="L69" s="13">
        <v>0</v>
      </c>
      <c r="M69" s="13">
        <v>10000</v>
      </c>
    </row>
    <row r="70" spans="2:13" ht="12.75">
      <c r="B70" s="3" t="s">
        <v>13</v>
      </c>
      <c r="C70" s="2"/>
      <c r="D70" s="2"/>
      <c r="E70" s="2"/>
      <c r="F70" s="2"/>
      <c r="G70" s="29" t="s">
        <v>26</v>
      </c>
      <c r="H70" s="30"/>
      <c r="I70" s="30"/>
      <c r="J70" s="12">
        <f>J71+J80</f>
        <v>200000</v>
      </c>
      <c r="K70" s="9"/>
      <c r="L70" s="12">
        <f>L71+L80</f>
        <v>0</v>
      </c>
      <c r="M70" s="12">
        <f>M71+M80</f>
        <v>200000</v>
      </c>
    </row>
    <row r="71" spans="2:13" ht="25.5">
      <c r="B71" s="156" t="s">
        <v>126</v>
      </c>
      <c r="C71" s="2"/>
      <c r="D71" s="2"/>
      <c r="E71" s="2"/>
      <c r="F71" s="2"/>
      <c r="G71" s="29" t="s">
        <v>27</v>
      </c>
      <c r="H71" s="30"/>
      <c r="I71" s="30"/>
      <c r="J71" s="12">
        <f>J72</f>
        <v>50000</v>
      </c>
      <c r="K71" s="9"/>
      <c r="L71" s="12">
        <f aca="true" t="shared" si="3" ref="L71:M73">L72</f>
        <v>0</v>
      </c>
      <c r="M71" s="12">
        <f t="shared" si="3"/>
        <v>50000</v>
      </c>
    </row>
    <row r="72" spans="2:13" ht="12.75">
      <c r="B72" s="19" t="s">
        <v>74</v>
      </c>
      <c r="C72" s="2"/>
      <c r="D72" s="2"/>
      <c r="E72" s="2"/>
      <c r="F72" s="2"/>
      <c r="G72" s="30" t="s">
        <v>27</v>
      </c>
      <c r="H72" s="30" t="s">
        <v>116</v>
      </c>
      <c r="I72" s="30"/>
      <c r="J72" s="13">
        <f>J73</f>
        <v>50000</v>
      </c>
      <c r="K72" s="9"/>
      <c r="L72" s="13">
        <f t="shared" si="3"/>
        <v>0</v>
      </c>
      <c r="M72" s="13">
        <f t="shared" si="3"/>
        <v>50000</v>
      </c>
    </row>
    <row r="73" spans="2:13" ht="12.75">
      <c r="B73" s="19" t="s">
        <v>75</v>
      </c>
      <c r="C73" s="2"/>
      <c r="D73" s="2"/>
      <c r="E73" s="2"/>
      <c r="F73" s="2"/>
      <c r="G73" s="30" t="s">
        <v>27</v>
      </c>
      <c r="H73" s="30" t="s">
        <v>167</v>
      </c>
      <c r="I73" s="30"/>
      <c r="J73" s="13">
        <f>J74</f>
        <v>50000</v>
      </c>
      <c r="K73" s="41">
        <f>K74</f>
        <v>0</v>
      </c>
      <c r="L73" s="13">
        <f t="shared" si="3"/>
        <v>0</v>
      </c>
      <c r="M73" s="13">
        <f t="shared" si="3"/>
        <v>50000</v>
      </c>
    </row>
    <row r="74" spans="2:13" ht="12.75" customHeight="1">
      <c r="B74" s="19" t="s">
        <v>63</v>
      </c>
      <c r="C74" s="2"/>
      <c r="D74" s="2"/>
      <c r="E74" s="2"/>
      <c r="F74" s="2"/>
      <c r="G74" s="30" t="s">
        <v>27</v>
      </c>
      <c r="H74" s="30" t="s">
        <v>167</v>
      </c>
      <c r="I74" s="30" t="s">
        <v>47</v>
      </c>
      <c r="J74" s="13">
        <f>J79</f>
        <v>50000</v>
      </c>
      <c r="K74" s="9"/>
      <c r="L74" s="13">
        <f>L79</f>
        <v>0</v>
      </c>
      <c r="M74" s="13">
        <f>M79</f>
        <v>50000</v>
      </c>
    </row>
    <row r="75" spans="2:13" ht="12.75" customHeight="1" hidden="1">
      <c r="B75" s="19"/>
      <c r="C75" s="2"/>
      <c r="D75" s="2"/>
      <c r="E75" s="2"/>
      <c r="F75" s="2"/>
      <c r="G75" s="30"/>
      <c r="H75" s="30" t="s">
        <v>167</v>
      </c>
      <c r="I75" s="30"/>
      <c r="J75" s="13"/>
      <c r="K75" s="9"/>
      <c r="L75" s="13"/>
      <c r="M75" s="13"/>
    </row>
    <row r="76" spans="2:13" ht="12.75" customHeight="1" hidden="1">
      <c r="B76" s="19"/>
      <c r="C76" s="2"/>
      <c r="D76" s="2"/>
      <c r="E76" s="2"/>
      <c r="F76" s="2"/>
      <c r="G76" s="30"/>
      <c r="H76" s="30" t="s">
        <v>167</v>
      </c>
      <c r="I76" s="30"/>
      <c r="J76" s="13"/>
      <c r="K76" s="9"/>
      <c r="L76" s="13"/>
      <c r="M76" s="13"/>
    </row>
    <row r="77" spans="2:13" ht="12.75" customHeight="1" hidden="1">
      <c r="B77" s="19"/>
      <c r="C77" s="2"/>
      <c r="D77" s="2"/>
      <c r="E77" s="2"/>
      <c r="F77" s="2"/>
      <c r="G77" s="30"/>
      <c r="H77" s="30" t="s">
        <v>167</v>
      </c>
      <c r="I77" s="30"/>
      <c r="J77" s="13"/>
      <c r="K77" s="9"/>
      <c r="L77" s="13"/>
      <c r="M77" s="13"/>
    </row>
    <row r="78" spans="2:13" ht="12.75" customHeight="1" hidden="1">
      <c r="B78" s="19"/>
      <c r="C78" s="2"/>
      <c r="D78" s="2"/>
      <c r="E78" s="2"/>
      <c r="F78" s="2"/>
      <c r="G78" s="30"/>
      <c r="H78" s="30" t="s">
        <v>167</v>
      </c>
      <c r="I78" s="30"/>
      <c r="J78" s="13"/>
      <c r="K78" s="9"/>
      <c r="L78" s="13"/>
      <c r="M78" s="13"/>
    </row>
    <row r="79" spans="2:13" ht="25.5">
      <c r="B79" s="49" t="s">
        <v>52</v>
      </c>
      <c r="C79" s="37"/>
      <c r="D79" s="37"/>
      <c r="E79" s="37"/>
      <c r="F79" s="37"/>
      <c r="G79" s="46" t="s">
        <v>27</v>
      </c>
      <c r="H79" s="30" t="s">
        <v>167</v>
      </c>
      <c r="I79" s="46" t="s">
        <v>48</v>
      </c>
      <c r="J79" s="47">
        <v>50000</v>
      </c>
      <c r="K79" s="9"/>
      <c r="L79" s="47">
        <v>0</v>
      </c>
      <c r="M79" s="47">
        <v>50000</v>
      </c>
    </row>
    <row r="80" spans="2:13" ht="12.75">
      <c r="B80" s="117" t="s">
        <v>127</v>
      </c>
      <c r="C80" s="127"/>
      <c r="D80" s="127"/>
      <c r="E80" s="127"/>
      <c r="F80" s="127"/>
      <c r="G80" s="120" t="s">
        <v>129</v>
      </c>
      <c r="H80" s="120"/>
      <c r="I80" s="120"/>
      <c r="J80" s="123">
        <f>J81</f>
        <v>150000</v>
      </c>
      <c r="K80" s="52"/>
      <c r="L80" s="123">
        <f aca="true" t="shared" si="4" ref="L80:M83">L81</f>
        <v>0</v>
      </c>
      <c r="M80" s="123">
        <f t="shared" si="4"/>
        <v>150000</v>
      </c>
    </row>
    <row r="81" spans="2:13" ht="25.5">
      <c r="B81" s="116" t="s">
        <v>128</v>
      </c>
      <c r="C81" s="127"/>
      <c r="D81" s="127"/>
      <c r="E81" s="127"/>
      <c r="F81" s="127"/>
      <c r="G81" s="120" t="s">
        <v>129</v>
      </c>
      <c r="H81" s="120" t="s">
        <v>130</v>
      </c>
      <c r="I81" s="120"/>
      <c r="J81" s="121">
        <f>J82</f>
        <v>150000</v>
      </c>
      <c r="K81" s="52"/>
      <c r="L81" s="121">
        <f t="shared" si="4"/>
        <v>0</v>
      </c>
      <c r="M81" s="121">
        <f t="shared" si="4"/>
        <v>150000</v>
      </c>
    </row>
    <row r="82" spans="2:13" ht="38.25">
      <c r="B82" s="116" t="s">
        <v>157</v>
      </c>
      <c r="C82" s="127"/>
      <c r="D82" s="127"/>
      <c r="E82" s="127"/>
      <c r="F82" s="127"/>
      <c r="G82" s="120" t="s">
        <v>129</v>
      </c>
      <c r="H82" s="120" t="s">
        <v>130</v>
      </c>
      <c r="I82" s="120"/>
      <c r="J82" s="121">
        <f>J83</f>
        <v>150000</v>
      </c>
      <c r="K82" s="52"/>
      <c r="L82" s="121">
        <f t="shared" si="4"/>
        <v>0</v>
      </c>
      <c r="M82" s="121">
        <f t="shared" si="4"/>
        <v>150000</v>
      </c>
    </row>
    <row r="83" spans="2:13" ht="12.75">
      <c r="B83" s="116" t="s">
        <v>63</v>
      </c>
      <c r="C83" s="127"/>
      <c r="D83" s="127"/>
      <c r="E83" s="127"/>
      <c r="F83" s="127"/>
      <c r="G83" s="120" t="s">
        <v>129</v>
      </c>
      <c r="H83" s="120" t="s">
        <v>130</v>
      </c>
      <c r="I83" s="120" t="s">
        <v>47</v>
      </c>
      <c r="J83" s="121">
        <f>J84</f>
        <v>150000</v>
      </c>
      <c r="K83" s="52"/>
      <c r="L83" s="121">
        <f t="shared" si="4"/>
        <v>0</v>
      </c>
      <c r="M83" s="121">
        <f t="shared" si="4"/>
        <v>150000</v>
      </c>
    </row>
    <row r="84" spans="2:13" ht="25.5">
      <c r="B84" s="116" t="s">
        <v>73</v>
      </c>
      <c r="C84" s="127"/>
      <c r="D84" s="127"/>
      <c r="E84" s="127"/>
      <c r="F84" s="127"/>
      <c r="G84" s="120" t="s">
        <v>129</v>
      </c>
      <c r="H84" s="120" t="s">
        <v>130</v>
      </c>
      <c r="I84" s="120" t="s">
        <v>48</v>
      </c>
      <c r="J84" s="121">
        <v>150000</v>
      </c>
      <c r="K84" s="52"/>
      <c r="L84" s="121">
        <v>0</v>
      </c>
      <c r="M84" s="121">
        <v>150000</v>
      </c>
    </row>
    <row r="85" spans="2:13" ht="12.75">
      <c r="B85" s="117" t="s">
        <v>89</v>
      </c>
      <c r="C85" s="119"/>
      <c r="D85" s="119"/>
      <c r="E85" s="119"/>
      <c r="F85" s="119"/>
      <c r="G85" s="122" t="s">
        <v>90</v>
      </c>
      <c r="H85" s="120"/>
      <c r="I85" s="120"/>
      <c r="J85" s="123">
        <f>J86+J96</f>
        <v>666108</v>
      </c>
      <c r="K85" s="52"/>
      <c r="L85" s="123">
        <f>L86+L96</f>
        <v>829889.54</v>
      </c>
      <c r="M85" s="123">
        <f>M86+M96</f>
        <v>1495997.54</v>
      </c>
    </row>
    <row r="86" spans="2:13" ht="12.75">
      <c r="B86" s="157" t="s">
        <v>131</v>
      </c>
      <c r="C86" s="119"/>
      <c r="D86" s="119"/>
      <c r="E86" s="119"/>
      <c r="F86" s="119"/>
      <c r="G86" s="120" t="s">
        <v>91</v>
      </c>
      <c r="H86" s="120"/>
      <c r="I86" s="120"/>
      <c r="J86" s="123">
        <f>J88</f>
        <v>418608</v>
      </c>
      <c r="K86" s="52"/>
      <c r="L86" s="123">
        <f>L87</f>
        <v>829889.54</v>
      </c>
      <c r="M86" s="123">
        <f>M87+M93</f>
        <v>1248497.54</v>
      </c>
    </row>
    <row r="87" spans="2:13" ht="12.75">
      <c r="B87" s="156" t="s">
        <v>74</v>
      </c>
      <c r="C87" s="127"/>
      <c r="D87" s="127"/>
      <c r="E87" s="127"/>
      <c r="F87" s="127"/>
      <c r="G87" s="120" t="s">
        <v>91</v>
      </c>
      <c r="H87" s="120" t="s">
        <v>116</v>
      </c>
      <c r="I87" s="120"/>
      <c r="J87" s="121">
        <f>J88</f>
        <v>418608</v>
      </c>
      <c r="K87" s="52"/>
      <c r="L87" s="121">
        <f>L88+L93</f>
        <v>829889.54</v>
      </c>
      <c r="M87" s="121">
        <f>M88</f>
        <v>418608</v>
      </c>
    </row>
    <row r="88" spans="2:13" ht="12.75">
      <c r="B88" s="116" t="s">
        <v>108</v>
      </c>
      <c r="C88" s="127"/>
      <c r="D88" s="127"/>
      <c r="E88" s="127"/>
      <c r="F88" s="127"/>
      <c r="G88" s="120" t="s">
        <v>91</v>
      </c>
      <c r="H88" s="120" t="s">
        <v>168</v>
      </c>
      <c r="I88" s="120"/>
      <c r="J88" s="121">
        <v>418608</v>
      </c>
      <c r="K88" s="52"/>
      <c r="L88" s="121">
        <f>L89+L91</f>
        <v>0</v>
      </c>
      <c r="M88" s="121">
        <f>M89+M91</f>
        <v>418608</v>
      </c>
    </row>
    <row r="89" spans="2:13" ht="12" customHeight="1">
      <c r="B89" s="19" t="s">
        <v>63</v>
      </c>
      <c r="C89" s="119"/>
      <c r="D89" s="119"/>
      <c r="E89" s="119"/>
      <c r="F89" s="119"/>
      <c r="G89" s="120" t="s">
        <v>91</v>
      </c>
      <c r="H89" s="120" t="s">
        <v>168</v>
      </c>
      <c r="I89" s="120" t="s">
        <v>47</v>
      </c>
      <c r="J89" s="121">
        <v>418608</v>
      </c>
      <c r="K89" s="52"/>
      <c r="L89" s="121">
        <f>L90</f>
        <v>-418608</v>
      </c>
      <c r="M89" s="121">
        <f>M90</f>
        <v>0</v>
      </c>
    </row>
    <row r="90" spans="2:13" ht="24.75" customHeight="1">
      <c r="B90" s="49" t="s">
        <v>52</v>
      </c>
      <c r="C90" s="119"/>
      <c r="D90" s="119"/>
      <c r="E90" s="119"/>
      <c r="F90" s="119"/>
      <c r="G90" s="120" t="s">
        <v>91</v>
      </c>
      <c r="H90" s="120" t="s">
        <v>168</v>
      </c>
      <c r="I90" s="120" t="s">
        <v>48</v>
      </c>
      <c r="J90" s="121">
        <f>J89</f>
        <v>418608</v>
      </c>
      <c r="K90" s="52"/>
      <c r="L90" s="121">
        <v>-418608</v>
      </c>
      <c r="M90" s="121">
        <f>J90+L90</f>
        <v>0</v>
      </c>
    </row>
    <row r="91" spans="2:13" ht="24.75" customHeight="1">
      <c r="B91" s="177" t="s">
        <v>140</v>
      </c>
      <c r="C91" s="119"/>
      <c r="D91" s="119"/>
      <c r="E91" s="119"/>
      <c r="F91" s="119"/>
      <c r="G91" s="120" t="s">
        <v>91</v>
      </c>
      <c r="H91" s="120" t="s">
        <v>168</v>
      </c>
      <c r="I91" s="120" t="s">
        <v>83</v>
      </c>
      <c r="J91" s="121">
        <v>0</v>
      </c>
      <c r="K91" s="52"/>
      <c r="L91" s="121">
        <f>L92</f>
        <v>418608</v>
      </c>
      <c r="M91" s="121">
        <f>M92</f>
        <v>418608</v>
      </c>
    </row>
    <row r="92" spans="2:13" ht="14.25" customHeight="1">
      <c r="B92" s="116" t="s">
        <v>86</v>
      </c>
      <c r="C92" s="119"/>
      <c r="D92" s="119"/>
      <c r="E92" s="119"/>
      <c r="F92" s="119"/>
      <c r="G92" s="120" t="s">
        <v>91</v>
      </c>
      <c r="H92" s="120" t="s">
        <v>168</v>
      </c>
      <c r="I92" s="120" t="s">
        <v>84</v>
      </c>
      <c r="J92" s="121">
        <v>0</v>
      </c>
      <c r="K92" s="52"/>
      <c r="L92" s="121">
        <v>418608</v>
      </c>
      <c r="M92" s="121">
        <f>J92+L92</f>
        <v>418608</v>
      </c>
    </row>
    <row r="93" spans="2:13" ht="24.75" customHeight="1">
      <c r="B93" s="116" t="s">
        <v>183</v>
      </c>
      <c r="C93" s="119"/>
      <c r="D93" s="119"/>
      <c r="E93" s="119"/>
      <c r="F93" s="119"/>
      <c r="G93" s="120" t="s">
        <v>91</v>
      </c>
      <c r="H93" s="46" t="s">
        <v>195</v>
      </c>
      <c r="I93" s="1"/>
      <c r="J93" s="121">
        <v>0</v>
      </c>
      <c r="K93" s="121">
        <f aca="true" t="shared" si="5" ref="K93:M94">K94</f>
        <v>829889.54</v>
      </c>
      <c r="L93" s="121">
        <f t="shared" si="5"/>
        <v>829889.54</v>
      </c>
      <c r="M93" s="121">
        <f t="shared" si="5"/>
        <v>829889.54</v>
      </c>
    </row>
    <row r="94" spans="2:13" ht="13.5" customHeight="1">
      <c r="B94" s="19" t="s">
        <v>63</v>
      </c>
      <c r="C94" s="119"/>
      <c r="D94" s="119"/>
      <c r="E94" s="119"/>
      <c r="F94" s="119"/>
      <c r="G94" s="120" t="s">
        <v>91</v>
      </c>
      <c r="H94" s="46" t="s">
        <v>195</v>
      </c>
      <c r="I94" s="155" t="s">
        <v>47</v>
      </c>
      <c r="J94" s="121">
        <v>0</v>
      </c>
      <c r="K94" s="121">
        <f t="shared" si="5"/>
        <v>829889.54</v>
      </c>
      <c r="L94" s="121">
        <f t="shared" si="5"/>
        <v>829889.54</v>
      </c>
      <c r="M94" s="121">
        <f t="shared" si="5"/>
        <v>829889.54</v>
      </c>
    </row>
    <row r="95" spans="2:13" ht="26.25" customHeight="1">
      <c r="B95" s="49" t="s">
        <v>52</v>
      </c>
      <c r="C95" s="119"/>
      <c r="D95" s="119"/>
      <c r="E95" s="119"/>
      <c r="F95" s="119"/>
      <c r="G95" s="120" t="s">
        <v>91</v>
      </c>
      <c r="H95" s="46" t="s">
        <v>195</v>
      </c>
      <c r="I95" s="120" t="s">
        <v>48</v>
      </c>
      <c r="J95" s="121">
        <v>0</v>
      </c>
      <c r="K95" s="121">
        <v>829889.54</v>
      </c>
      <c r="L95" s="121">
        <v>829889.54</v>
      </c>
      <c r="M95" s="121">
        <f>J95+L95</f>
        <v>829889.54</v>
      </c>
    </row>
    <row r="96" spans="2:13" ht="12.75">
      <c r="B96" s="34" t="s">
        <v>93</v>
      </c>
      <c r="C96" s="119"/>
      <c r="D96" s="119"/>
      <c r="E96" s="119"/>
      <c r="F96" s="119"/>
      <c r="G96" s="122" t="s">
        <v>92</v>
      </c>
      <c r="H96" s="122"/>
      <c r="I96" s="122"/>
      <c r="J96" s="123">
        <f>J97</f>
        <v>247500</v>
      </c>
      <c r="K96" s="52"/>
      <c r="L96" s="123">
        <f>L97</f>
        <v>0</v>
      </c>
      <c r="M96" s="123">
        <f>M97</f>
        <v>247500</v>
      </c>
    </row>
    <row r="97" spans="2:13" ht="25.5">
      <c r="B97" s="116" t="s">
        <v>94</v>
      </c>
      <c r="C97" s="127"/>
      <c r="D97" s="127"/>
      <c r="E97" s="127"/>
      <c r="F97" s="127"/>
      <c r="G97" s="122" t="s">
        <v>92</v>
      </c>
      <c r="H97" s="120" t="s">
        <v>175</v>
      </c>
      <c r="I97" s="120"/>
      <c r="J97" s="121">
        <f>J98+J100</f>
        <v>247500</v>
      </c>
      <c r="K97" s="142"/>
      <c r="L97" s="121">
        <f>L98+L100</f>
        <v>0</v>
      </c>
      <c r="M97" s="121">
        <f>M98+M100</f>
        <v>247500</v>
      </c>
    </row>
    <row r="98" spans="2:13" ht="12.75">
      <c r="B98" s="49" t="s">
        <v>63</v>
      </c>
      <c r="C98" s="127"/>
      <c r="D98" s="127"/>
      <c r="E98" s="127"/>
      <c r="F98" s="127"/>
      <c r="G98" s="132" t="s">
        <v>92</v>
      </c>
      <c r="H98" s="120" t="s">
        <v>175</v>
      </c>
      <c r="I98" s="120" t="s">
        <v>47</v>
      </c>
      <c r="J98" s="121">
        <f>J99</f>
        <v>225000</v>
      </c>
      <c r="K98" s="142"/>
      <c r="L98" s="121">
        <f>L99</f>
        <v>0</v>
      </c>
      <c r="M98" s="121">
        <f>M99</f>
        <v>225000</v>
      </c>
    </row>
    <row r="99" spans="2:13" ht="25.5">
      <c r="B99" s="49" t="s">
        <v>52</v>
      </c>
      <c r="C99" s="127"/>
      <c r="D99" s="127"/>
      <c r="E99" s="127"/>
      <c r="F99" s="127"/>
      <c r="G99" s="132" t="s">
        <v>92</v>
      </c>
      <c r="H99" s="120" t="s">
        <v>175</v>
      </c>
      <c r="I99" s="132" t="s">
        <v>48</v>
      </c>
      <c r="J99" s="158">
        <v>225000</v>
      </c>
      <c r="K99" s="142"/>
      <c r="L99" s="158">
        <v>0</v>
      </c>
      <c r="M99" s="158">
        <v>225000</v>
      </c>
    </row>
    <row r="100" spans="2:13" ht="12.75">
      <c r="B100" s="49" t="s">
        <v>63</v>
      </c>
      <c r="C100" s="127"/>
      <c r="D100" s="127"/>
      <c r="E100" s="127"/>
      <c r="F100" s="127"/>
      <c r="G100" s="132" t="s">
        <v>92</v>
      </c>
      <c r="H100" s="120" t="s">
        <v>175</v>
      </c>
      <c r="I100" s="120" t="s">
        <v>47</v>
      </c>
      <c r="J100" s="158">
        <f>J101</f>
        <v>22500</v>
      </c>
      <c r="K100" s="142"/>
      <c r="L100" s="158">
        <f>L101</f>
        <v>0</v>
      </c>
      <c r="M100" s="158">
        <f>M101</f>
        <v>22500</v>
      </c>
    </row>
    <row r="101" spans="2:13" ht="25.5">
      <c r="B101" s="49" t="s">
        <v>52</v>
      </c>
      <c r="C101" s="127"/>
      <c r="D101" s="127"/>
      <c r="E101" s="127"/>
      <c r="F101" s="127"/>
      <c r="G101" s="132" t="s">
        <v>92</v>
      </c>
      <c r="H101" s="120" t="s">
        <v>175</v>
      </c>
      <c r="I101" s="132" t="s">
        <v>48</v>
      </c>
      <c r="J101" s="158">
        <v>22500</v>
      </c>
      <c r="K101" s="142"/>
      <c r="L101" s="158">
        <v>0</v>
      </c>
      <c r="M101" s="158">
        <v>22500</v>
      </c>
    </row>
    <row r="102" spans="2:13" ht="12.75">
      <c r="B102" s="175"/>
      <c r="C102" s="127"/>
      <c r="D102" s="127"/>
      <c r="E102" s="127"/>
      <c r="F102" s="127"/>
      <c r="G102" s="132"/>
      <c r="H102" s="120"/>
      <c r="I102" s="132"/>
      <c r="J102" s="158"/>
      <c r="K102" s="142"/>
      <c r="L102" s="158"/>
      <c r="M102" s="158"/>
    </row>
    <row r="103" spans="2:13" ht="12.75">
      <c r="B103" s="159" t="s">
        <v>132</v>
      </c>
      <c r="C103" s="119"/>
      <c r="D103" s="119"/>
      <c r="E103" s="119"/>
      <c r="F103" s="119"/>
      <c r="G103" s="122" t="s">
        <v>133</v>
      </c>
      <c r="H103" s="120"/>
      <c r="I103" s="120"/>
      <c r="J103" s="123">
        <f>J104+J109+J117</f>
        <v>23660896.11</v>
      </c>
      <c r="K103" s="142"/>
      <c r="L103" s="123">
        <f>L104+L109+L117</f>
        <v>4141395.34</v>
      </c>
      <c r="M103" s="123">
        <f>M104+M109+M117</f>
        <v>27802291.450000003</v>
      </c>
    </row>
    <row r="104" spans="2:13" s="3" customFormat="1" ht="12.75">
      <c r="B104" s="133" t="s">
        <v>76</v>
      </c>
      <c r="C104" s="134"/>
      <c r="D104" s="135"/>
      <c r="E104" s="135"/>
      <c r="F104" s="135"/>
      <c r="G104" s="136" t="s">
        <v>77</v>
      </c>
      <c r="H104" s="137"/>
      <c r="I104" s="137"/>
      <c r="J104" s="138">
        <f>J105</f>
        <v>420000</v>
      </c>
      <c r="K104" s="139" t="e">
        <f>#REF!</f>
        <v>#REF!</v>
      </c>
      <c r="L104" s="138">
        <f>L105</f>
        <v>0</v>
      </c>
      <c r="M104" s="138">
        <f>M105</f>
        <v>420000</v>
      </c>
    </row>
    <row r="105" spans="2:13" s="3" customFormat="1" ht="12.75">
      <c r="B105" s="35" t="s">
        <v>95</v>
      </c>
      <c r="C105" s="48"/>
      <c r="D105" s="4"/>
      <c r="E105" s="4"/>
      <c r="F105" s="4"/>
      <c r="G105" s="30" t="s">
        <v>77</v>
      </c>
      <c r="H105" s="30" t="s">
        <v>156</v>
      </c>
      <c r="I105" s="55"/>
      <c r="J105" s="124">
        <f>J107</f>
        <v>420000</v>
      </c>
      <c r="K105" s="40"/>
      <c r="L105" s="124">
        <f>L107</f>
        <v>0</v>
      </c>
      <c r="M105" s="124">
        <f>M107</f>
        <v>420000</v>
      </c>
    </row>
    <row r="106" spans="2:13" s="3" customFormat="1" ht="25.5">
      <c r="B106" s="151" t="s">
        <v>155</v>
      </c>
      <c r="C106" s="48"/>
      <c r="D106" s="4"/>
      <c r="E106" s="4"/>
      <c r="F106" s="4"/>
      <c r="G106" s="30" t="s">
        <v>77</v>
      </c>
      <c r="H106" s="30" t="s">
        <v>156</v>
      </c>
      <c r="I106" s="55"/>
      <c r="J106" s="124">
        <f>J107</f>
        <v>420000</v>
      </c>
      <c r="K106" s="40"/>
      <c r="L106" s="124">
        <f>L107</f>
        <v>0</v>
      </c>
      <c r="M106" s="124">
        <f>M107</f>
        <v>420000</v>
      </c>
    </row>
    <row r="107" spans="2:13" s="3" customFormat="1" ht="12.75">
      <c r="B107" s="49" t="s">
        <v>64</v>
      </c>
      <c r="C107" s="48"/>
      <c r="D107" s="4"/>
      <c r="E107" s="4"/>
      <c r="F107" s="4"/>
      <c r="G107" s="30" t="s">
        <v>77</v>
      </c>
      <c r="H107" s="30" t="s">
        <v>156</v>
      </c>
      <c r="I107" s="74" t="s">
        <v>47</v>
      </c>
      <c r="J107" s="124">
        <f>J108</f>
        <v>420000</v>
      </c>
      <c r="K107" s="40"/>
      <c r="L107" s="124">
        <f>L108</f>
        <v>0</v>
      </c>
      <c r="M107" s="124">
        <f>M108</f>
        <v>420000</v>
      </c>
    </row>
    <row r="108" spans="2:13" s="3" customFormat="1" ht="25.5">
      <c r="B108" s="116" t="s">
        <v>52</v>
      </c>
      <c r="C108" s="48"/>
      <c r="D108" s="4"/>
      <c r="E108" s="4"/>
      <c r="F108" s="4"/>
      <c r="G108" s="30" t="s">
        <v>77</v>
      </c>
      <c r="H108" s="30" t="s">
        <v>156</v>
      </c>
      <c r="I108" s="74" t="s">
        <v>48</v>
      </c>
      <c r="J108" s="124">
        <v>420000</v>
      </c>
      <c r="K108" s="40"/>
      <c r="L108" s="124">
        <v>0</v>
      </c>
      <c r="M108" s="124">
        <v>420000</v>
      </c>
    </row>
    <row r="109" spans="2:13" s="3" customFormat="1" ht="12.75">
      <c r="B109" s="125" t="s">
        <v>81</v>
      </c>
      <c r="C109" s="48"/>
      <c r="D109" s="4"/>
      <c r="E109" s="4"/>
      <c r="F109" s="4"/>
      <c r="G109" s="29" t="s">
        <v>82</v>
      </c>
      <c r="H109" s="55"/>
      <c r="I109" s="55"/>
      <c r="J109" s="126">
        <f>J110+J114</f>
        <v>760000</v>
      </c>
      <c r="K109" s="40"/>
      <c r="L109" s="126">
        <f>L110+L114</f>
        <v>0</v>
      </c>
      <c r="M109" s="126">
        <f>M110+M114</f>
        <v>760000</v>
      </c>
    </row>
    <row r="110" spans="2:13" s="3" customFormat="1" ht="25.5">
      <c r="B110" s="141" t="s">
        <v>134</v>
      </c>
      <c r="C110" s="48"/>
      <c r="D110" s="4"/>
      <c r="E110" s="4"/>
      <c r="F110" s="4"/>
      <c r="G110" s="30" t="s">
        <v>82</v>
      </c>
      <c r="H110" s="74" t="s">
        <v>137</v>
      </c>
      <c r="I110" s="74"/>
      <c r="J110" s="13">
        <f>J111</f>
        <v>130000</v>
      </c>
      <c r="K110" s="40"/>
      <c r="L110" s="13">
        <f>L111</f>
        <v>0</v>
      </c>
      <c r="M110" s="13">
        <f>M111</f>
        <v>130000</v>
      </c>
    </row>
    <row r="111" spans="2:13" s="3" customFormat="1" ht="12.75">
      <c r="B111" s="160" t="s">
        <v>135</v>
      </c>
      <c r="C111" s="48"/>
      <c r="D111" s="4"/>
      <c r="E111" s="4"/>
      <c r="F111" s="4"/>
      <c r="G111" s="30" t="s">
        <v>82</v>
      </c>
      <c r="H111" s="74" t="s">
        <v>137</v>
      </c>
      <c r="I111" s="74"/>
      <c r="J111" s="13">
        <f>J112</f>
        <v>130000</v>
      </c>
      <c r="K111" s="40"/>
      <c r="L111" s="13">
        <f>L112</f>
        <v>0</v>
      </c>
      <c r="M111" s="13">
        <f>M112</f>
        <v>130000</v>
      </c>
    </row>
    <row r="112" spans="2:13" s="3" customFormat="1" ht="12.75">
      <c r="B112" s="19" t="s">
        <v>64</v>
      </c>
      <c r="C112" s="48"/>
      <c r="D112" s="4"/>
      <c r="E112" s="4"/>
      <c r="F112" s="4"/>
      <c r="G112" s="30" t="s">
        <v>82</v>
      </c>
      <c r="H112" s="74" t="s">
        <v>137</v>
      </c>
      <c r="I112" s="74" t="s">
        <v>47</v>
      </c>
      <c r="J112" s="13">
        <v>130000</v>
      </c>
      <c r="K112" s="40"/>
      <c r="L112" s="13">
        <f>L113</f>
        <v>0</v>
      </c>
      <c r="M112" s="13">
        <v>130000</v>
      </c>
    </row>
    <row r="113" spans="2:13" s="3" customFormat="1" ht="25.5">
      <c r="B113" s="49" t="s">
        <v>52</v>
      </c>
      <c r="C113" s="48"/>
      <c r="D113" s="4"/>
      <c r="E113" s="4"/>
      <c r="F113" s="4"/>
      <c r="G113" s="30" t="s">
        <v>82</v>
      </c>
      <c r="H113" s="74" t="s">
        <v>137</v>
      </c>
      <c r="I113" s="74" t="s">
        <v>48</v>
      </c>
      <c r="J113" s="13">
        <v>130000</v>
      </c>
      <c r="K113" s="40"/>
      <c r="L113" s="13">
        <v>0</v>
      </c>
      <c r="M113" s="13">
        <v>130000</v>
      </c>
    </row>
    <row r="114" spans="2:13" s="3" customFormat="1" ht="12.75">
      <c r="B114" s="116" t="s">
        <v>136</v>
      </c>
      <c r="C114" s="48"/>
      <c r="D114" s="4"/>
      <c r="E114" s="4"/>
      <c r="F114" s="4"/>
      <c r="G114" s="30" t="s">
        <v>82</v>
      </c>
      <c r="H114" s="162" t="s">
        <v>138</v>
      </c>
      <c r="I114" s="74"/>
      <c r="J114" s="13">
        <f>J115</f>
        <v>630000</v>
      </c>
      <c r="K114" s="40"/>
      <c r="L114" s="13">
        <f>L115</f>
        <v>0</v>
      </c>
      <c r="M114" s="13">
        <f>M115</f>
        <v>630000</v>
      </c>
    </row>
    <row r="115" spans="2:13" s="3" customFormat="1" ht="21" customHeight="1">
      <c r="B115" s="19" t="s">
        <v>64</v>
      </c>
      <c r="C115" s="48"/>
      <c r="D115" s="4"/>
      <c r="E115" s="4"/>
      <c r="F115" s="4"/>
      <c r="G115" s="30" t="s">
        <v>82</v>
      </c>
      <c r="H115" s="162" t="s">
        <v>138</v>
      </c>
      <c r="I115" s="74" t="s">
        <v>47</v>
      </c>
      <c r="J115" s="13">
        <f>J116</f>
        <v>630000</v>
      </c>
      <c r="K115" s="40"/>
      <c r="L115" s="13">
        <f>L116</f>
        <v>0</v>
      </c>
      <c r="M115" s="13">
        <f>M116</f>
        <v>630000</v>
      </c>
    </row>
    <row r="116" spans="2:13" s="3" customFormat="1" ht="25.5">
      <c r="B116" s="49" t="s">
        <v>52</v>
      </c>
      <c r="C116" s="48"/>
      <c r="D116" s="4"/>
      <c r="E116" s="4"/>
      <c r="F116" s="4"/>
      <c r="G116" s="30" t="s">
        <v>82</v>
      </c>
      <c r="H116" s="162" t="s">
        <v>138</v>
      </c>
      <c r="I116" s="74" t="s">
        <v>48</v>
      </c>
      <c r="J116" s="13">
        <v>630000</v>
      </c>
      <c r="K116" s="40"/>
      <c r="L116" s="13">
        <v>0</v>
      </c>
      <c r="M116" s="13">
        <v>630000</v>
      </c>
    </row>
    <row r="117" spans="2:13" s="3" customFormat="1" ht="12.75">
      <c r="B117" s="50" t="s">
        <v>41</v>
      </c>
      <c r="C117" s="48"/>
      <c r="D117" s="4"/>
      <c r="E117" s="4"/>
      <c r="F117" s="4"/>
      <c r="G117" s="29" t="s">
        <v>0</v>
      </c>
      <c r="H117" s="29"/>
      <c r="I117" s="29"/>
      <c r="J117" s="140">
        <f>J118+J131+J135+J145</f>
        <v>22480896.11</v>
      </c>
      <c r="K117" s="40"/>
      <c r="L117" s="140">
        <f>L118+L135+L140+L145+L150+L155+L131</f>
        <v>4141395.34</v>
      </c>
      <c r="M117" s="140">
        <f>M118+M131+M135+M140+M145+M150+M155</f>
        <v>26622291.450000003</v>
      </c>
    </row>
    <row r="118" spans="2:13" s="3" customFormat="1" ht="25.5">
      <c r="B118" s="161" t="s">
        <v>152</v>
      </c>
      <c r="C118" s="48"/>
      <c r="D118" s="4"/>
      <c r="E118" s="4"/>
      <c r="F118" s="4"/>
      <c r="G118" s="30" t="s">
        <v>0</v>
      </c>
      <c r="H118" s="162" t="s">
        <v>154</v>
      </c>
      <c r="I118" s="29"/>
      <c r="J118" s="13">
        <f>J120+J125+J128</f>
        <v>8653400</v>
      </c>
      <c r="K118" s="40"/>
      <c r="L118" s="13">
        <f>L120+L125+L128</f>
        <v>-18838.090000000004</v>
      </c>
      <c r="M118" s="13">
        <f>M120+M125+M128</f>
        <v>8634561.91</v>
      </c>
    </row>
    <row r="119" spans="2:13" s="3" customFormat="1" ht="25.5">
      <c r="B119" s="154" t="s">
        <v>153</v>
      </c>
      <c r="C119" s="48"/>
      <c r="D119" s="4"/>
      <c r="E119" s="4"/>
      <c r="F119" s="4"/>
      <c r="G119" s="30" t="s">
        <v>0</v>
      </c>
      <c r="H119" s="162" t="s">
        <v>142</v>
      </c>
      <c r="I119" s="29"/>
      <c r="J119" s="13">
        <f>J120</f>
        <v>8603400</v>
      </c>
      <c r="K119" s="40"/>
      <c r="L119" s="13">
        <f>L120</f>
        <v>-18838.090000000004</v>
      </c>
      <c r="M119" s="13">
        <f>M120</f>
        <v>8584561.91</v>
      </c>
    </row>
    <row r="120" spans="2:13" s="3" customFormat="1" ht="12.75">
      <c r="B120" s="156" t="s">
        <v>139</v>
      </c>
      <c r="C120" s="48"/>
      <c r="D120" s="4"/>
      <c r="E120" s="4"/>
      <c r="F120" s="4"/>
      <c r="G120" s="30" t="s">
        <v>0</v>
      </c>
      <c r="H120" s="162" t="s">
        <v>143</v>
      </c>
      <c r="I120" s="163"/>
      <c r="J120" s="164">
        <f>J121+J123</f>
        <v>8603400</v>
      </c>
      <c r="K120" s="40"/>
      <c r="L120" s="164">
        <f>L121+L123</f>
        <v>-18838.090000000004</v>
      </c>
      <c r="M120" s="164">
        <f>M121+M123</f>
        <v>8584561.91</v>
      </c>
    </row>
    <row r="121" spans="2:13" s="3" customFormat="1" ht="12.75">
      <c r="B121" s="19" t="s">
        <v>64</v>
      </c>
      <c r="C121" s="48"/>
      <c r="D121" s="4"/>
      <c r="E121" s="4"/>
      <c r="F121" s="4"/>
      <c r="G121" s="30" t="s">
        <v>0</v>
      </c>
      <c r="H121" s="162" t="s">
        <v>143</v>
      </c>
      <c r="I121" s="165" t="s">
        <v>47</v>
      </c>
      <c r="J121" s="164">
        <f>J122</f>
        <v>1377500</v>
      </c>
      <c r="K121" s="40"/>
      <c r="L121" s="164">
        <f>L122</f>
        <v>-31270.56</v>
      </c>
      <c r="M121" s="164">
        <f>M122</f>
        <v>1346229.44</v>
      </c>
    </row>
    <row r="122" spans="2:13" s="3" customFormat="1" ht="25.5">
      <c r="B122" s="49" t="s">
        <v>52</v>
      </c>
      <c r="C122" s="48"/>
      <c r="D122" s="4"/>
      <c r="E122" s="4"/>
      <c r="F122" s="4"/>
      <c r="G122" s="30" t="s">
        <v>0</v>
      </c>
      <c r="H122" s="162" t="s">
        <v>143</v>
      </c>
      <c r="I122" s="165" t="s">
        <v>48</v>
      </c>
      <c r="J122" s="164">
        <v>1377500</v>
      </c>
      <c r="K122" s="40"/>
      <c r="L122" s="164">
        <v>-31270.56</v>
      </c>
      <c r="M122" s="164">
        <f>J122+L122</f>
        <v>1346229.44</v>
      </c>
    </row>
    <row r="123" spans="2:13" s="3" customFormat="1" ht="32.25" customHeight="1">
      <c r="B123" s="116" t="s">
        <v>140</v>
      </c>
      <c r="C123" s="48"/>
      <c r="D123" s="4"/>
      <c r="E123" s="4"/>
      <c r="F123" s="4"/>
      <c r="G123" s="30" t="s">
        <v>0</v>
      </c>
      <c r="H123" s="162" t="s">
        <v>143</v>
      </c>
      <c r="I123" s="165" t="s">
        <v>83</v>
      </c>
      <c r="J123" s="166">
        <f>J124</f>
        <v>7225900</v>
      </c>
      <c r="K123" s="40"/>
      <c r="L123" s="166">
        <f>L124</f>
        <v>12432.47</v>
      </c>
      <c r="M123" s="166">
        <f>M124</f>
        <v>7238332.47</v>
      </c>
    </row>
    <row r="124" spans="2:13" s="3" customFormat="1" ht="15.75" customHeight="1">
      <c r="B124" s="116" t="s">
        <v>86</v>
      </c>
      <c r="C124" s="48"/>
      <c r="D124" s="4"/>
      <c r="E124" s="4"/>
      <c r="F124" s="4"/>
      <c r="G124" s="30" t="s">
        <v>0</v>
      </c>
      <c r="H124" s="162" t="s">
        <v>143</v>
      </c>
      <c r="I124" s="165" t="s">
        <v>84</v>
      </c>
      <c r="J124" s="166">
        <v>7225900</v>
      </c>
      <c r="K124" s="40"/>
      <c r="L124" s="166">
        <v>12432.47</v>
      </c>
      <c r="M124" s="166">
        <f>J124+L124</f>
        <v>7238332.47</v>
      </c>
    </row>
    <row r="125" spans="2:13" s="3" customFormat="1" ht="12.75" customHeight="1">
      <c r="B125" s="35" t="s">
        <v>66</v>
      </c>
      <c r="C125" s="48"/>
      <c r="D125" s="4"/>
      <c r="E125" s="4"/>
      <c r="F125" s="4"/>
      <c r="G125" s="30" t="s">
        <v>0</v>
      </c>
      <c r="H125" s="165" t="s">
        <v>173</v>
      </c>
      <c r="I125" s="165"/>
      <c r="J125" s="164">
        <f>J126</f>
        <v>20000</v>
      </c>
      <c r="K125" s="40"/>
      <c r="L125" s="164">
        <f>L126</f>
        <v>0</v>
      </c>
      <c r="M125" s="164">
        <f>M126</f>
        <v>20000</v>
      </c>
    </row>
    <row r="126" spans="2:13" s="3" customFormat="1" ht="22.5" customHeight="1">
      <c r="B126" s="19" t="s">
        <v>64</v>
      </c>
      <c r="C126" s="48"/>
      <c r="D126" s="4"/>
      <c r="E126" s="4"/>
      <c r="F126" s="4"/>
      <c r="G126" s="30" t="s">
        <v>0</v>
      </c>
      <c r="H126" s="165" t="s">
        <v>173</v>
      </c>
      <c r="I126" s="165" t="s">
        <v>47</v>
      </c>
      <c r="J126" s="164">
        <f>J127</f>
        <v>20000</v>
      </c>
      <c r="K126" s="40"/>
      <c r="L126" s="164">
        <f>L127</f>
        <v>0</v>
      </c>
      <c r="M126" s="164">
        <f>M127</f>
        <v>20000</v>
      </c>
    </row>
    <row r="127" spans="2:13" s="3" customFormat="1" ht="22.5" customHeight="1">
      <c r="B127" s="49" t="s">
        <v>52</v>
      </c>
      <c r="C127" s="48"/>
      <c r="D127" s="4"/>
      <c r="E127" s="4"/>
      <c r="F127" s="4"/>
      <c r="G127" s="30" t="s">
        <v>0</v>
      </c>
      <c r="H127" s="165" t="s">
        <v>173</v>
      </c>
      <c r="I127" s="165" t="s">
        <v>48</v>
      </c>
      <c r="J127" s="164">
        <v>20000</v>
      </c>
      <c r="K127" s="40"/>
      <c r="L127" s="164">
        <v>0</v>
      </c>
      <c r="M127" s="164">
        <v>20000</v>
      </c>
    </row>
    <row r="128" spans="2:13" s="3" customFormat="1" ht="12.75">
      <c r="B128" s="151" t="s">
        <v>113</v>
      </c>
      <c r="C128" s="48"/>
      <c r="D128" s="4"/>
      <c r="E128" s="4"/>
      <c r="F128" s="4"/>
      <c r="G128" s="46" t="s">
        <v>0</v>
      </c>
      <c r="H128" s="30" t="s">
        <v>174</v>
      </c>
      <c r="I128" s="165"/>
      <c r="J128" s="164">
        <f>J129</f>
        <v>30000</v>
      </c>
      <c r="K128" s="41"/>
      <c r="L128" s="164">
        <f>L129</f>
        <v>0</v>
      </c>
      <c r="M128" s="164">
        <f>M129</f>
        <v>30000</v>
      </c>
    </row>
    <row r="129" spans="2:13" s="3" customFormat="1" ht="12.75">
      <c r="B129" s="152" t="s">
        <v>114</v>
      </c>
      <c r="C129" s="48"/>
      <c r="D129" s="4"/>
      <c r="E129" s="4"/>
      <c r="F129" s="4"/>
      <c r="G129" s="46" t="s">
        <v>0</v>
      </c>
      <c r="H129" s="30" t="s">
        <v>174</v>
      </c>
      <c r="I129" s="30" t="s">
        <v>47</v>
      </c>
      <c r="J129" s="167">
        <f>J130</f>
        <v>30000</v>
      </c>
      <c r="K129" s="41"/>
      <c r="L129" s="167">
        <f>L130</f>
        <v>0</v>
      </c>
      <c r="M129" s="167">
        <f>M130</f>
        <v>30000</v>
      </c>
    </row>
    <row r="130" spans="2:13" s="3" customFormat="1" ht="12.75">
      <c r="B130" s="152" t="s">
        <v>115</v>
      </c>
      <c r="C130" s="48"/>
      <c r="D130" s="4"/>
      <c r="E130" s="4"/>
      <c r="F130" s="4"/>
      <c r="G130" s="46" t="s">
        <v>0</v>
      </c>
      <c r="H130" s="30" t="s">
        <v>174</v>
      </c>
      <c r="I130" s="30" t="s">
        <v>48</v>
      </c>
      <c r="J130" s="167">
        <v>30000</v>
      </c>
      <c r="K130" s="41"/>
      <c r="L130" s="167">
        <v>0</v>
      </c>
      <c r="M130" s="167">
        <v>30000</v>
      </c>
    </row>
    <row r="131" spans="2:13" s="3" customFormat="1" ht="12.75">
      <c r="B131" s="152" t="s">
        <v>141</v>
      </c>
      <c r="C131" s="48"/>
      <c r="D131" s="4"/>
      <c r="E131" s="4"/>
      <c r="F131" s="4"/>
      <c r="G131" s="30" t="s">
        <v>0</v>
      </c>
      <c r="H131" s="168" t="s">
        <v>144</v>
      </c>
      <c r="I131" s="30"/>
      <c r="J131" s="167">
        <f>J132</f>
        <v>3669276.31</v>
      </c>
      <c r="K131" s="153"/>
      <c r="L131" s="167">
        <f aca="true" t="shared" si="6" ref="L131:M133">L132</f>
        <v>-109768.74</v>
      </c>
      <c r="M131" s="167">
        <f t="shared" si="6"/>
        <v>3559507.57</v>
      </c>
    </row>
    <row r="132" spans="2:13" s="3" customFormat="1" ht="12.75">
      <c r="B132" s="36" t="s">
        <v>65</v>
      </c>
      <c r="C132" s="48"/>
      <c r="D132" s="4"/>
      <c r="E132" s="4"/>
      <c r="F132" s="4"/>
      <c r="G132" s="30" t="s">
        <v>0</v>
      </c>
      <c r="H132" s="168" t="s">
        <v>144</v>
      </c>
      <c r="I132" s="30"/>
      <c r="J132" s="167">
        <f>J133</f>
        <v>3669276.31</v>
      </c>
      <c r="K132" s="153"/>
      <c r="L132" s="167">
        <f t="shared" si="6"/>
        <v>-109768.74</v>
      </c>
      <c r="M132" s="167">
        <f t="shared" si="6"/>
        <v>3559507.57</v>
      </c>
    </row>
    <row r="133" spans="2:13" s="3" customFormat="1" ht="12.75">
      <c r="B133" s="19" t="s">
        <v>64</v>
      </c>
      <c r="C133" s="48"/>
      <c r="D133" s="4"/>
      <c r="E133" s="4"/>
      <c r="F133" s="4"/>
      <c r="G133" s="30" t="s">
        <v>0</v>
      </c>
      <c r="H133" s="168" t="s">
        <v>144</v>
      </c>
      <c r="I133" s="165" t="s">
        <v>47</v>
      </c>
      <c r="J133" s="164">
        <f>J134</f>
        <v>3669276.31</v>
      </c>
      <c r="K133" s="153"/>
      <c r="L133" s="164">
        <f t="shared" si="6"/>
        <v>-109768.74</v>
      </c>
      <c r="M133" s="164">
        <f t="shared" si="6"/>
        <v>3559507.57</v>
      </c>
    </row>
    <row r="134" spans="2:13" s="3" customFormat="1" ht="25.5">
      <c r="B134" s="49" t="s">
        <v>52</v>
      </c>
      <c r="C134" s="48"/>
      <c r="D134" s="4"/>
      <c r="E134" s="4"/>
      <c r="F134" s="4"/>
      <c r="G134" s="30" t="s">
        <v>0</v>
      </c>
      <c r="H134" s="168" t="s">
        <v>144</v>
      </c>
      <c r="I134" s="165" t="s">
        <v>48</v>
      </c>
      <c r="J134" s="164">
        <v>3669276.31</v>
      </c>
      <c r="K134" s="41"/>
      <c r="L134" s="164">
        <v>-109768.74</v>
      </c>
      <c r="M134" s="164">
        <f>J134+L134</f>
        <v>3559507.57</v>
      </c>
    </row>
    <row r="135" spans="2:13" s="3" customFormat="1" ht="25.5">
      <c r="B135" s="116" t="s">
        <v>98</v>
      </c>
      <c r="C135" s="57"/>
      <c r="D135" s="37"/>
      <c r="E135" s="37"/>
      <c r="F135" s="37"/>
      <c r="G135" s="46" t="s">
        <v>0</v>
      </c>
      <c r="H135" s="165" t="s">
        <v>176</v>
      </c>
      <c r="I135" s="46"/>
      <c r="J135" s="47">
        <f>J136+J138</f>
        <v>7508219.8</v>
      </c>
      <c r="K135" s="41"/>
      <c r="L135" s="47">
        <f>L136+L138</f>
        <v>-2177750.2800000003</v>
      </c>
      <c r="M135" s="47">
        <f>M136+M138</f>
        <v>5330469.5200000005</v>
      </c>
    </row>
    <row r="136" spans="2:13" s="3" customFormat="1" ht="12.75">
      <c r="B136" s="116" t="s">
        <v>64</v>
      </c>
      <c r="C136" s="57"/>
      <c r="D136" s="37"/>
      <c r="E136" s="37"/>
      <c r="F136" s="37"/>
      <c r="G136" s="46" t="s">
        <v>0</v>
      </c>
      <c r="H136" s="165" t="s">
        <v>176</v>
      </c>
      <c r="I136" s="46" t="s">
        <v>47</v>
      </c>
      <c r="J136" s="47">
        <f>J137</f>
        <v>6708219.8</v>
      </c>
      <c r="K136" s="41"/>
      <c r="L136" s="47">
        <f>L137</f>
        <v>-2110223.14</v>
      </c>
      <c r="M136" s="47">
        <f>M137</f>
        <v>4597996.66</v>
      </c>
    </row>
    <row r="137" spans="2:13" s="3" customFormat="1" ht="25.5">
      <c r="B137" s="116" t="s">
        <v>52</v>
      </c>
      <c r="C137" s="57"/>
      <c r="D137" s="37"/>
      <c r="E137" s="37"/>
      <c r="F137" s="37"/>
      <c r="G137" s="143" t="s">
        <v>0</v>
      </c>
      <c r="H137" s="165" t="s">
        <v>176</v>
      </c>
      <c r="I137" s="144" t="s">
        <v>48</v>
      </c>
      <c r="J137" s="47">
        <v>6708219.8</v>
      </c>
      <c r="K137" s="41"/>
      <c r="L137" s="47">
        <v>-2110223.14</v>
      </c>
      <c r="M137" s="47">
        <f>J137+L137</f>
        <v>4597996.66</v>
      </c>
    </row>
    <row r="138" spans="2:13" s="3" customFormat="1" ht="12.75">
      <c r="B138" s="19" t="s">
        <v>64</v>
      </c>
      <c r="C138" s="57"/>
      <c r="D138" s="37"/>
      <c r="E138" s="37"/>
      <c r="F138" s="37"/>
      <c r="G138" s="30" t="s">
        <v>0</v>
      </c>
      <c r="H138" s="165" t="s">
        <v>176</v>
      </c>
      <c r="I138" s="165" t="s">
        <v>47</v>
      </c>
      <c r="J138" s="164">
        <f>J139</f>
        <v>800000</v>
      </c>
      <c r="K138" s="164">
        <f>K139</f>
        <v>-67527.14</v>
      </c>
      <c r="L138" s="164">
        <f>L139</f>
        <v>-67527.14</v>
      </c>
      <c r="M138" s="47">
        <f>M139</f>
        <v>732472.86</v>
      </c>
    </row>
    <row r="139" spans="2:13" s="3" customFormat="1" ht="25.5">
      <c r="B139" s="49" t="s">
        <v>52</v>
      </c>
      <c r="C139" s="57"/>
      <c r="D139" s="37"/>
      <c r="E139" s="37"/>
      <c r="F139" s="37"/>
      <c r="G139" s="30" t="s">
        <v>0</v>
      </c>
      <c r="H139" s="178" t="s">
        <v>176</v>
      </c>
      <c r="I139" s="165" t="s">
        <v>48</v>
      </c>
      <c r="J139" s="164">
        <v>800000</v>
      </c>
      <c r="K139" s="164">
        <v>-67527.14</v>
      </c>
      <c r="L139" s="164">
        <v>-67527.14</v>
      </c>
      <c r="M139" s="47">
        <f>J139+L139</f>
        <v>732472.86</v>
      </c>
    </row>
    <row r="140" spans="2:13" s="3" customFormat="1" ht="25.5">
      <c r="B140" s="152" t="s">
        <v>184</v>
      </c>
      <c r="C140" s="57"/>
      <c r="D140" s="37"/>
      <c r="E140" s="37"/>
      <c r="F140" s="37"/>
      <c r="G140" s="51" t="s">
        <v>0</v>
      </c>
      <c r="H140" s="147" t="s">
        <v>196</v>
      </c>
      <c r="I140" s="145"/>
      <c r="J140" s="164">
        <v>0</v>
      </c>
      <c r="K140" s="164">
        <f>K141+K143</f>
        <v>2177750.2800000003</v>
      </c>
      <c r="L140" s="164">
        <f>L141+L143</f>
        <v>2177750.2800000003</v>
      </c>
      <c r="M140" s="47">
        <f>M141+M143</f>
        <v>2177750.2800000003</v>
      </c>
    </row>
    <row r="141" spans="2:13" s="3" customFormat="1" ht="12.75">
      <c r="B141" s="19" t="s">
        <v>64</v>
      </c>
      <c r="C141" s="57"/>
      <c r="D141" s="37"/>
      <c r="E141" s="37"/>
      <c r="F141" s="37"/>
      <c r="G141" s="51" t="s">
        <v>0</v>
      </c>
      <c r="H141" s="147" t="s">
        <v>196</v>
      </c>
      <c r="I141" s="145" t="s">
        <v>47</v>
      </c>
      <c r="J141" s="164">
        <v>0</v>
      </c>
      <c r="K141" s="164">
        <f>K142</f>
        <v>2110223.14</v>
      </c>
      <c r="L141" s="164">
        <f>L142</f>
        <v>2110223.14</v>
      </c>
      <c r="M141" s="47">
        <f>M142</f>
        <v>2110223.14</v>
      </c>
    </row>
    <row r="142" spans="2:13" s="3" customFormat="1" ht="25.5">
      <c r="B142" s="49" t="s">
        <v>52</v>
      </c>
      <c r="C142" s="57"/>
      <c r="D142" s="37"/>
      <c r="E142" s="37"/>
      <c r="F142" s="37"/>
      <c r="G142" s="51" t="s">
        <v>0</v>
      </c>
      <c r="H142" s="147" t="s">
        <v>196</v>
      </c>
      <c r="I142" s="145" t="s">
        <v>48</v>
      </c>
      <c r="J142" s="164">
        <v>0</v>
      </c>
      <c r="K142" s="164">
        <v>2110223.14</v>
      </c>
      <c r="L142" s="164">
        <f>J142+K142</f>
        <v>2110223.14</v>
      </c>
      <c r="M142" s="47">
        <f>J142+L142</f>
        <v>2110223.14</v>
      </c>
    </row>
    <row r="143" spans="2:13" s="3" customFormat="1" ht="12.75">
      <c r="B143" s="19" t="s">
        <v>64</v>
      </c>
      <c r="C143" s="57"/>
      <c r="D143" s="37"/>
      <c r="E143" s="37"/>
      <c r="F143" s="37"/>
      <c r="G143" s="51" t="s">
        <v>0</v>
      </c>
      <c r="H143" s="147" t="s">
        <v>196</v>
      </c>
      <c r="I143" s="145" t="s">
        <v>47</v>
      </c>
      <c r="J143" s="164">
        <v>0</v>
      </c>
      <c r="K143" s="164">
        <f>K144</f>
        <v>67527.14</v>
      </c>
      <c r="L143" s="164">
        <f>L144</f>
        <v>67527.14</v>
      </c>
      <c r="M143" s="47">
        <f>M144</f>
        <v>67527.14</v>
      </c>
    </row>
    <row r="144" spans="2:13" s="3" customFormat="1" ht="25.5">
      <c r="B144" s="49" t="s">
        <v>52</v>
      </c>
      <c r="C144" s="57"/>
      <c r="D144" s="37"/>
      <c r="E144" s="37"/>
      <c r="F144" s="37"/>
      <c r="G144" s="51" t="s">
        <v>0</v>
      </c>
      <c r="H144" s="147" t="s">
        <v>196</v>
      </c>
      <c r="I144" s="145" t="s">
        <v>48</v>
      </c>
      <c r="J144" s="164">
        <v>0</v>
      </c>
      <c r="K144" s="164">
        <v>67527.14</v>
      </c>
      <c r="L144" s="164">
        <f>J144+K144</f>
        <v>67527.14</v>
      </c>
      <c r="M144" s="47">
        <f>J144+L144</f>
        <v>67527.14</v>
      </c>
    </row>
    <row r="145" spans="2:13" s="3" customFormat="1" ht="12.75">
      <c r="B145" s="116" t="s">
        <v>109</v>
      </c>
      <c r="C145" s="57"/>
      <c r="D145" s="37"/>
      <c r="E145" s="37"/>
      <c r="F145" s="37"/>
      <c r="G145" s="51" t="s">
        <v>0</v>
      </c>
      <c r="H145" s="147" t="s">
        <v>177</v>
      </c>
      <c r="I145" s="145"/>
      <c r="J145" s="47">
        <f>J146+J148</f>
        <v>2650000</v>
      </c>
      <c r="K145" s="41"/>
      <c r="L145" s="47">
        <f>L146</f>
        <v>176839</v>
      </c>
      <c r="M145" s="47">
        <f>M146+M148</f>
        <v>2826839</v>
      </c>
    </row>
    <row r="146" spans="2:13" s="3" customFormat="1" ht="12.75">
      <c r="B146" s="19" t="s">
        <v>64</v>
      </c>
      <c r="C146" s="57"/>
      <c r="D146" s="37"/>
      <c r="E146" s="37"/>
      <c r="F146" s="37"/>
      <c r="G146" s="51" t="s">
        <v>0</v>
      </c>
      <c r="H146" s="147" t="s">
        <v>177</v>
      </c>
      <c r="I146" s="145" t="s">
        <v>47</v>
      </c>
      <c r="J146" s="47">
        <f>J147</f>
        <v>1750000</v>
      </c>
      <c r="K146" s="41"/>
      <c r="L146" s="47">
        <f>L147</f>
        <v>176839</v>
      </c>
      <c r="M146" s="47">
        <f>M147</f>
        <v>1926839</v>
      </c>
    </row>
    <row r="147" spans="2:13" s="3" customFormat="1" ht="25.5">
      <c r="B147" s="49" t="s">
        <v>52</v>
      </c>
      <c r="C147" s="57"/>
      <c r="D147" s="37"/>
      <c r="E147" s="37"/>
      <c r="F147" s="37"/>
      <c r="G147" s="51" t="s">
        <v>0</v>
      </c>
      <c r="H147" s="147" t="s">
        <v>177</v>
      </c>
      <c r="I147" s="145" t="s">
        <v>48</v>
      </c>
      <c r="J147" s="47">
        <v>1750000</v>
      </c>
      <c r="K147" s="41"/>
      <c r="L147" s="47">
        <v>176839</v>
      </c>
      <c r="M147" s="47">
        <f>J147+L147</f>
        <v>1926839</v>
      </c>
    </row>
    <row r="148" spans="2:13" s="3" customFormat="1" ht="12.75">
      <c r="B148" s="19" t="s">
        <v>64</v>
      </c>
      <c r="C148" s="57"/>
      <c r="D148" s="37"/>
      <c r="E148" s="37"/>
      <c r="F148" s="37"/>
      <c r="G148" s="51" t="s">
        <v>0</v>
      </c>
      <c r="H148" s="147" t="s">
        <v>177</v>
      </c>
      <c r="I148" s="145" t="s">
        <v>47</v>
      </c>
      <c r="J148" s="164">
        <f>J149</f>
        <v>900000</v>
      </c>
      <c r="K148" s="41"/>
      <c r="L148" s="47">
        <v>0</v>
      </c>
      <c r="M148" s="47">
        <f>M149</f>
        <v>900000</v>
      </c>
    </row>
    <row r="149" spans="2:13" s="3" customFormat="1" ht="25.5">
      <c r="B149" s="49" t="s">
        <v>52</v>
      </c>
      <c r="C149" s="57"/>
      <c r="D149" s="37"/>
      <c r="E149" s="37"/>
      <c r="F149" s="37"/>
      <c r="G149" s="51" t="s">
        <v>0</v>
      </c>
      <c r="H149" s="147" t="s">
        <v>177</v>
      </c>
      <c r="I149" s="145" t="s">
        <v>48</v>
      </c>
      <c r="J149" s="164">
        <v>900000</v>
      </c>
      <c r="K149" s="41"/>
      <c r="L149" s="47">
        <v>0</v>
      </c>
      <c r="M149" s="47">
        <f>J149+L149</f>
        <v>900000</v>
      </c>
    </row>
    <row r="150" spans="2:13" s="3" customFormat="1" ht="12.75">
      <c r="B150" s="49" t="s">
        <v>185</v>
      </c>
      <c r="C150" s="57"/>
      <c r="D150" s="37"/>
      <c r="E150" s="37"/>
      <c r="F150" s="37"/>
      <c r="G150" s="51" t="s">
        <v>0</v>
      </c>
      <c r="H150" s="147" t="s">
        <v>197</v>
      </c>
      <c r="I150" s="179"/>
      <c r="J150" s="167">
        <v>0</v>
      </c>
      <c r="K150" s="41"/>
      <c r="L150" s="47">
        <f>L151+L153</f>
        <v>3963163.17</v>
      </c>
      <c r="M150" s="47">
        <f>M151+M153</f>
        <v>3963163.17</v>
      </c>
    </row>
    <row r="151" spans="2:13" s="3" customFormat="1" ht="12.75">
      <c r="B151" s="19" t="s">
        <v>64</v>
      </c>
      <c r="C151" s="57"/>
      <c r="D151" s="37"/>
      <c r="E151" s="37"/>
      <c r="F151" s="37"/>
      <c r="G151" s="51" t="s">
        <v>0</v>
      </c>
      <c r="H151" s="147" t="s">
        <v>197</v>
      </c>
      <c r="I151" s="179" t="s">
        <v>47</v>
      </c>
      <c r="J151" s="167">
        <v>0</v>
      </c>
      <c r="K151" s="41"/>
      <c r="L151" s="47">
        <f>L152</f>
        <v>3959200</v>
      </c>
      <c r="M151" s="47">
        <f>M152</f>
        <v>3959200</v>
      </c>
    </row>
    <row r="152" spans="2:13" s="3" customFormat="1" ht="25.5">
      <c r="B152" s="49" t="s">
        <v>52</v>
      </c>
      <c r="C152" s="57"/>
      <c r="D152" s="37"/>
      <c r="E152" s="37"/>
      <c r="F152" s="37"/>
      <c r="G152" s="51" t="s">
        <v>0</v>
      </c>
      <c r="H152" s="147" t="s">
        <v>197</v>
      </c>
      <c r="I152" s="179" t="s">
        <v>48</v>
      </c>
      <c r="J152" s="167">
        <v>0</v>
      </c>
      <c r="K152" s="41"/>
      <c r="L152" s="47">
        <v>3959200</v>
      </c>
      <c r="M152" s="47">
        <f>J152+L152</f>
        <v>3959200</v>
      </c>
    </row>
    <row r="153" spans="2:13" s="3" customFormat="1" ht="12.75">
      <c r="B153" s="19" t="s">
        <v>64</v>
      </c>
      <c r="C153" s="57"/>
      <c r="D153" s="37"/>
      <c r="E153" s="37"/>
      <c r="F153" s="37"/>
      <c r="G153" s="51" t="s">
        <v>0</v>
      </c>
      <c r="H153" s="147" t="s">
        <v>197</v>
      </c>
      <c r="I153" s="179" t="s">
        <v>47</v>
      </c>
      <c r="J153" s="167">
        <v>0</v>
      </c>
      <c r="K153" s="41"/>
      <c r="L153" s="47">
        <f>L154</f>
        <v>3963.17</v>
      </c>
      <c r="M153" s="47">
        <f>M154</f>
        <v>3963.17</v>
      </c>
    </row>
    <row r="154" spans="2:13" s="3" customFormat="1" ht="25.5">
      <c r="B154" s="49" t="s">
        <v>52</v>
      </c>
      <c r="C154" s="57"/>
      <c r="D154" s="37"/>
      <c r="E154" s="37"/>
      <c r="F154" s="37"/>
      <c r="G154" s="51" t="s">
        <v>0</v>
      </c>
      <c r="H154" s="147" t="s">
        <v>197</v>
      </c>
      <c r="I154" s="179" t="s">
        <v>48</v>
      </c>
      <c r="J154" s="167">
        <v>0</v>
      </c>
      <c r="K154" s="41"/>
      <c r="L154" s="47">
        <v>3963.17</v>
      </c>
      <c r="M154" s="47">
        <f>J154+L154</f>
        <v>3963.17</v>
      </c>
    </row>
    <row r="155" spans="2:13" s="3" customFormat="1" ht="25.5">
      <c r="B155" s="49" t="s">
        <v>186</v>
      </c>
      <c r="C155" s="57"/>
      <c r="D155" s="37"/>
      <c r="E155" s="37"/>
      <c r="F155" s="37"/>
      <c r="G155" s="51" t="s">
        <v>0</v>
      </c>
      <c r="H155" s="147" t="s">
        <v>198</v>
      </c>
      <c r="I155" s="179"/>
      <c r="J155" s="167">
        <v>0</v>
      </c>
      <c r="K155" s="41"/>
      <c r="L155" s="47">
        <f>L156</f>
        <v>130000</v>
      </c>
      <c r="M155" s="47">
        <f>M156</f>
        <v>130000</v>
      </c>
    </row>
    <row r="156" spans="2:13" s="3" customFormat="1" ht="12.75">
      <c r="B156" s="19" t="s">
        <v>64</v>
      </c>
      <c r="C156" s="57"/>
      <c r="D156" s="37"/>
      <c r="E156" s="37"/>
      <c r="F156" s="37"/>
      <c r="G156" s="51" t="s">
        <v>0</v>
      </c>
      <c r="H156" s="147" t="s">
        <v>198</v>
      </c>
      <c r="I156" s="179" t="s">
        <v>47</v>
      </c>
      <c r="J156" s="167">
        <v>0</v>
      </c>
      <c r="K156" s="41"/>
      <c r="L156" s="47">
        <f>L157</f>
        <v>130000</v>
      </c>
      <c r="M156" s="47">
        <f>M157</f>
        <v>130000</v>
      </c>
    </row>
    <row r="157" spans="2:13" s="3" customFormat="1" ht="25.5">
      <c r="B157" s="49" t="s">
        <v>52</v>
      </c>
      <c r="C157" s="57"/>
      <c r="D157" s="37"/>
      <c r="E157" s="37"/>
      <c r="F157" s="37"/>
      <c r="G157" s="51" t="s">
        <v>0</v>
      </c>
      <c r="H157" s="147" t="s">
        <v>198</v>
      </c>
      <c r="I157" s="179" t="s">
        <v>48</v>
      </c>
      <c r="J157" s="167">
        <v>0</v>
      </c>
      <c r="K157" s="41"/>
      <c r="L157" s="47">
        <v>130000</v>
      </c>
      <c r="M157" s="47">
        <f>J157+L157</f>
        <v>130000</v>
      </c>
    </row>
    <row r="158" spans="2:13" s="6" customFormat="1" ht="10.5" customHeight="1">
      <c r="B158" s="58" t="s">
        <v>34</v>
      </c>
      <c r="C158" s="59">
        <v>4653571</v>
      </c>
      <c r="D158" s="59">
        <v>6023076</v>
      </c>
      <c r="E158" s="59">
        <v>5863076</v>
      </c>
      <c r="F158" s="59">
        <v>5139904</v>
      </c>
      <c r="G158" s="60" t="s">
        <v>28</v>
      </c>
      <c r="H158" s="146"/>
      <c r="I158" s="60"/>
      <c r="J158" s="61">
        <f>J159</f>
        <v>13284637.75</v>
      </c>
      <c r="K158" s="39" t="e">
        <f>K159</f>
        <v>#REF!</v>
      </c>
      <c r="L158" s="61">
        <f>L159</f>
        <v>954889.0700000001</v>
      </c>
      <c r="M158" s="61">
        <f>M159</f>
        <v>14239526.82</v>
      </c>
    </row>
    <row r="159" spans="2:13" s="43" customFormat="1" ht="15.75" customHeight="1">
      <c r="B159" s="58" t="s">
        <v>1</v>
      </c>
      <c r="C159" s="59">
        <v>3944191</v>
      </c>
      <c r="D159" s="59">
        <v>5111016</v>
      </c>
      <c r="E159" s="59">
        <v>4951016</v>
      </c>
      <c r="F159" s="59">
        <v>4295404</v>
      </c>
      <c r="G159" s="60" t="s">
        <v>29</v>
      </c>
      <c r="H159" s="60"/>
      <c r="I159" s="60"/>
      <c r="J159" s="61">
        <f>J160+J172++J175</f>
        <v>13284637.75</v>
      </c>
      <c r="K159" s="39" t="e">
        <f>K160</f>
        <v>#REF!</v>
      </c>
      <c r="L159" s="61">
        <f>L160+L172++L175</f>
        <v>954889.0700000001</v>
      </c>
      <c r="M159" s="61">
        <f>M160+M172++M175</f>
        <v>14239526.82</v>
      </c>
    </row>
    <row r="160" spans="2:13" s="44" customFormat="1" ht="22.5" customHeight="1">
      <c r="B160" s="62" t="s">
        <v>101</v>
      </c>
      <c r="C160" s="63">
        <v>1547280</v>
      </c>
      <c r="D160" s="63">
        <v>2189360</v>
      </c>
      <c r="E160" s="63">
        <v>1989360</v>
      </c>
      <c r="F160" s="63">
        <v>1642000</v>
      </c>
      <c r="G160" s="64" t="s">
        <v>29</v>
      </c>
      <c r="H160" s="64" t="s">
        <v>145</v>
      </c>
      <c r="I160" s="64"/>
      <c r="J160" s="65">
        <f>J161+J167</f>
        <v>10269752.2</v>
      </c>
      <c r="K160" s="45" t="e">
        <f>#REF!</f>
        <v>#REF!</v>
      </c>
      <c r="L160" s="65">
        <f>L161+L167</f>
        <v>954889.0700000001</v>
      </c>
      <c r="M160" s="65">
        <f>M161+M167</f>
        <v>11224641.27</v>
      </c>
    </row>
    <row r="161" spans="2:13" s="44" customFormat="1" ht="14.25" customHeight="1">
      <c r="B161" s="89" t="s">
        <v>78</v>
      </c>
      <c r="C161" s="90"/>
      <c r="D161" s="90"/>
      <c r="E161" s="90"/>
      <c r="F161" s="91"/>
      <c r="G161" s="64" t="s">
        <v>29</v>
      </c>
      <c r="H161" s="93" t="s">
        <v>169</v>
      </c>
      <c r="I161" s="93"/>
      <c r="J161" s="94">
        <f>J162</f>
        <v>4391317</v>
      </c>
      <c r="K161" s="92"/>
      <c r="L161" s="94">
        <f>L162</f>
        <v>205664.27</v>
      </c>
      <c r="M161" s="94">
        <f>M162</f>
        <v>4596981.27</v>
      </c>
    </row>
    <row r="162" spans="2:13" s="44" customFormat="1" ht="21.75" customHeight="1">
      <c r="B162" s="89" t="s">
        <v>85</v>
      </c>
      <c r="C162" s="90"/>
      <c r="D162" s="90"/>
      <c r="E162" s="90"/>
      <c r="F162" s="91"/>
      <c r="G162" s="93" t="s">
        <v>29</v>
      </c>
      <c r="H162" s="93" t="s">
        <v>169</v>
      </c>
      <c r="I162" s="93" t="s">
        <v>83</v>
      </c>
      <c r="J162" s="94">
        <f>J163</f>
        <v>4391317</v>
      </c>
      <c r="K162" s="92"/>
      <c r="L162" s="94">
        <f>L163</f>
        <v>205664.27</v>
      </c>
      <c r="M162" s="94">
        <f>M163</f>
        <v>4596981.27</v>
      </c>
    </row>
    <row r="163" spans="2:13" s="44" customFormat="1" ht="15" customHeight="1">
      <c r="B163" s="89" t="s">
        <v>86</v>
      </c>
      <c r="C163" s="90"/>
      <c r="D163" s="90"/>
      <c r="E163" s="90"/>
      <c r="F163" s="91"/>
      <c r="G163" s="93" t="s">
        <v>29</v>
      </c>
      <c r="H163" s="93" t="s">
        <v>169</v>
      </c>
      <c r="I163" s="93" t="s">
        <v>84</v>
      </c>
      <c r="J163" s="94">
        <v>4391317</v>
      </c>
      <c r="K163" s="92"/>
      <c r="L163" s="94">
        <v>205664.27</v>
      </c>
      <c r="M163" s="94">
        <f>J163+L163</f>
        <v>4596981.27</v>
      </c>
    </row>
    <row r="164" spans="2:13" s="44" customFormat="1" ht="36" customHeight="1" hidden="1">
      <c r="B164" s="62" t="s">
        <v>103</v>
      </c>
      <c r="C164" s="90"/>
      <c r="D164" s="90"/>
      <c r="E164" s="90"/>
      <c r="F164" s="91"/>
      <c r="G164" s="93" t="s">
        <v>29</v>
      </c>
      <c r="H164" s="93" t="s">
        <v>88</v>
      </c>
      <c r="I164" s="93"/>
      <c r="J164" s="94">
        <v>0</v>
      </c>
      <c r="K164" s="92"/>
      <c r="L164" s="94">
        <v>0</v>
      </c>
      <c r="M164" s="94">
        <v>0</v>
      </c>
    </row>
    <row r="165" spans="2:13" s="44" customFormat="1" ht="22.5" customHeight="1" hidden="1">
      <c r="B165" s="89" t="s">
        <v>85</v>
      </c>
      <c r="C165" s="90"/>
      <c r="D165" s="90"/>
      <c r="E165" s="90"/>
      <c r="F165" s="91"/>
      <c r="G165" s="93" t="s">
        <v>29</v>
      </c>
      <c r="H165" s="93" t="s">
        <v>88</v>
      </c>
      <c r="I165" s="93" t="s">
        <v>83</v>
      </c>
      <c r="J165" s="94">
        <v>0</v>
      </c>
      <c r="K165" s="92"/>
      <c r="L165" s="94">
        <v>0</v>
      </c>
      <c r="M165" s="94">
        <v>0</v>
      </c>
    </row>
    <row r="166" spans="2:13" s="44" customFormat="1" ht="21.75" customHeight="1" hidden="1">
      <c r="B166" s="89" t="s">
        <v>96</v>
      </c>
      <c r="C166" s="90"/>
      <c r="D166" s="90"/>
      <c r="E166" s="90"/>
      <c r="F166" s="91"/>
      <c r="G166" s="93" t="s">
        <v>29</v>
      </c>
      <c r="H166" s="93" t="s">
        <v>88</v>
      </c>
      <c r="I166" s="93" t="s">
        <v>97</v>
      </c>
      <c r="J166" s="94">
        <v>0</v>
      </c>
      <c r="K166" s="92"/>
      <c r="L166" s="94">
        <v>0</v>
      </c>
      <c r="M166" s="94">
        <v>0</v>
      </c>
    </row>
    <row r="167" spans="1:256" s="150" customFormat="1" ht="39.75" customHeight="1">
      <c r="A167" s="89" t="s">
        <v>110</v>
      </c>
      <c r="B167" s="89" t="s">
        <v>112</v>
      </c>
      <c r="C167" s="89" t="s">
        <v>110</v>
      </c>
      <c r="D167" s="89" t="s">
        <v>110</v>
      </c>
      <c r="E167" s="89" t="s">
        <v>110</v>
      </c>
      <c r="F167" s="89" t="s">
        <v>110</v>
      </c>
      <c r="G167" s="93" t="s">
        <v>29</v>
      </c>
      <c r="H167" s="93" t="s">
        <v>170</v>
      </c>
      <c r="I167" s="93"/>
      <c r="J167" s="94">
        <f>J168+J170</f>
        <v>5878435.2</v>
      </c>
      <c r="K167" s="148"/>
      <c r="L167" s="94">
        <f>L168+L170</f>
        <v>749224.8</v>
      </c>
      <c r="M167" s="94">
        <f>M168+M170</f>
        <v>6627660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  <c r="ED167" s="149"/>
      <c r="EE167" s="149"/>
      <c r="EF167" s="149"/>
      <c r="EG167" s="149"/>
      <c r="EH167" s="149"/>
      <c r="EI167" s="149"/>
      <c r="EJ167" s="149"/>
      <c r="EK167" s="149"/>
      <c r="EL167" s="149"/>
      <c r="EM167" s="149"/>
      <c r="EN167" s="149"/>
      <c r="EO167" s="149"/>
      <c r="EP167" s="149"/>
      <c r="EQ167" s="149"/>
      <c r="ER167" s="149"/>
      <c r="ES167" s="149"/>
      <c r="ET167" s="149"/>
      <c r="EU167" s="149"/>
      <c r="EV167" s="149"/>
      <c r="EW167" s="149"/>
      <c r="EX167" s="149"/>
      <c r="EY167" s="149"/>
      <c r="EZ167" s="149"/>
      <c r="FA167" s="149"/>
      <c r="FB167" s="149"/>
      <c r="FC167" s="149"/>
      <c r="FD167" s="149"/>
      <c r="FE167" s="149"/>
      <c r="FF167" s="149"/>
      <c r="FG167" s="149"/>
      <c r="FH167" s="149"/>
      <c r="FI167" s="149"/>
      <c r="FJ167" s="149"/>
      <c r="FK167" s="149"/>
      <c r="FL167" s="149"/>
      <c r="FM167" s="149"/>
      <c r="FN167" s="149"/>
      <c r="FO167" s="149"/>
      <c r="FP167" s="149"/>
      <c r="FQ167" s="149"/>
      <c r="FR167" s="149"/>
      <c r="FS167" s="149"/>
      <c r="FT167" s="149"/>
      <c r="FU167" s="149"/>
      <c r="FV167" s="149"/>
      <c r="FW167" s="149"/>
      <c r="FX167" s="149"/>
      <c r="FY167" s="149"/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  <c r="GZ167" s="149"/>
      <c r="HA167" s="149"/>
      <c r="HB167" s="149"/>
      <c r="HC167" s="149"/>
      <c r="HD167" s="149"/>
      <c r="HE167" s="149"/>
      <c r="HF167" s="149"/>
      <c r="HG167" s="149"/>
      <c r="HH167" s="149"/>
      <c r="HI167" s="149"/>
      <c r="HJ167" s="149"/>
      <c r="HK167" s="149"/>
      <c r="HL167" s="149"/>
      <c r="HM167" s="149"/>
      <c r="HN167" s="149"/>
      <c r="HO167" s="149"/>
      <c r="HP167" s="149"/>
      <c r="HQ167" s="149"/>
      <c r="HR167" s="149"/>
      <c r="HS167" s="149"/>
      <c r="HT167" s="149"/>
      <c r="HU167" s="149"/>
      <c r="HV167" s="149"/>
      <c r="HW167" s="149"/>
      <c r="HX167" s="149"/>
      <c r="HY167" s="149"/>
      <c r="HZ167" s="149"/>
      <c r="IA167" s="149"/>
      <c r="IB167" s="149"/>
      <c r="IC167" s="149"/>
      <c r="ID167" s="149"/>
      <c r="IE167" s="149"/>
      <c r="IF167" s="149"/>
      <c r="IG167" s="149"/>
      <c r="IH167" s="149"/>
      <c r="II167" s="149"/>
      <c r="IJ167" s="149"/>
      <c r="IK167" s="149"/>
      <c r="IL167" s="149"/>
      <c r="IM167" s="149"/>
      <c r="IN167" s="149"/>
      <c r="IO167" s="149"/>
      <c r="IP167" s="149"/>
      <c r="IQ167" s="149"/>
      <c r="IR167" s="149"/>
      <c r="IS167" s="149"/>
      <c r="IT167" s="149"/>
      <c r="IU167" s="149"/>
      <c r="IV167" s="149"/>
    </row>
    <row r="168" spans="2:13" s="44" customFormat="1" ht="14.25" customHeight="1">
      <c r="B168" s="19" t="s">
        <v>64</v>
      </c>
      <c r="C168" s="90"/>
      <c r="D168" s="90"/>
      <c r="E168" s="90"/>
      <c r="F168" s="91"/>
      <c r="G168" s="93" t="s">
        <v>29</v>
      </c>
      <c r="H168" s="93" t="s">
        <v>170</v>
      </c>
      <c r="I168" s="93" t="s">
        <v>47</v>
      </c>
      <c r="J168" s="94">
        <f>J169</f>
        <v>5584513.44</v>
      </c>
      <c r="K168" s="92"/>
      <c r="L168" s="94">
        <f>L169</f>
        <v>0</v>
      </c>
      <c r="M168" s="94">
        <f>M169</f>
        <v>5584513.44</v>
      </c>
    </row>
    <row r="169" spans="2:13" s="44" customFormat="1" ht="21.75" customHeight="1">
      <c r="B169" s="49" t="s">
        <v>52</v>
      </c>
      <c r="C169" s="90"/>
      <c r="D169" s="90"/>
      <c r="E169" s="90"/>
      <c r="F169" s="91"/>
      <c r="G169" s="93" t="s">
        <v>29</v>
      </c>
      <c r="H169" s="93" t="s">
        <v>170</v>
      </c>
      <c r="I169" s="93" t="s">
        <v>48</v>
      </c>
      <c r="J169" s="94">
        <v>5584513.44</v>
      </c>
      <c r="K169" s="92"/>
      <c r="L169" s="94">
        <v>0</v>
      </c>
      <c r="M169" s="94">
        <v>5584513.44</v>
      </c>
    </row>
    <row r="170" spans="2:13" s="44" customFormat="1" ht="13.5" customHeight="1">
      <c r="B170" s="19" t="s">
        <v>64</v>
      </c>
      <c r="C170" s="90"/>
      <c r="D170" s="90"/>
      <c r="E170" s="90"/>
      <c r="F170" s="91"/>
      <c r="G170" s="93" t="s">
        <v>29</v>
      </c>
      <c r="H170" s="93" t="s">
        <v>170</v>
      </c>
      <c r="I170" s="93" t="s">
        <v>47</v>
      </c>
      <c r="J170" s="94">
        <f>J171</f>
        <v>293921.76</v>
      </c>
      <c r="K170" s="92"/>
      <c r="L170" s="94">
        <f>L171</f>
        <v>749224.8</v>
      </c>
      <c r="M170" s="94">
        <f>M171</f>
        <v>1043146.56</v>
      </c>
    </row>
    <row r="171" spans="2:13" s="44" customFormat="1" ht="21.75" customHeight="1">
      <c r="B171" s="49" t="s">
        <v>52</v>
      </c>
      <c r="C171" s="90"/>
      <c r="D171" s="90"/>
      <c r="E171" s="90"/>
      <c r="F171" s="91"/>
      <c r="G171" s="93" t="s">
        <v>29</v>
      </c>
      <c r="H171" s="93" t="s">
        <v>170</v>
      </c>
      <c r="I171" s="93" t="s">
        <v>48</v>
      </c>
      <c r="J171" s="94">
        <v>293921.76</v>
      </c>
      <c r="K171" s="92"/>
      <c r="L171" s="94">
        <v>749224.8</v>
      </c>
      <c r="M171" s="94">
        <f>J171+L171</f>
        <v>1043146.56</v>
      </c>
    </row>
    <row r="172" spans="2:13" s="44" customFormat="1" ht="23.25" customHeight="1">
      <c r="B172" s="89" t="s">
        <v>104</v>
      </c>
      <c r="C172" s="90"/>
      <c r="D172" s="90"/>
      <c r="E172" s="90"/>
      <c r="F172" s="91"/>
      <c r="G172" s="93" t="s">
        <v>29</v>
      </c>
      <c r="H172" s="93" t="s">
        <v>146</v>
      </c>
      <c r="I172" s="93"/>
      <c r="J172" s="94">
        <f>J173</f>
        <v>600000</v>
      </c>
      <c r="K172" s="92"/>
      <c r="L172" s="94">
        <f>L173</f>
        <v>0</v>
      </c>
      <c r="M172" s="94">
        <f>M173</f>
        <v>600000</v>
      </c>
    </row>
    <row r="173" spans="2:13" s="44" customFormat="1" ht="14.25" customHeight="1">
      <c r="B173" s="19" t="s">
        <v>64</v>
      </c>
      <c r="C173" s="90"/>
      <c r="D173" s="90"/>
      <c r="E173" s="90"/>
      <c r="F173" s="91"/>
      <c r="G173" s="100" t="s">
        <v>29</v>
      </c>
      <c r="H173" s="93" t="s">
        <v>146</v>
      </c>
      <c r="I173" s="93" t="s">
        <v>47</v>
      </c>
      <c r="J173" s="94">
        <f>J174</f>
        <v>600000</v>
      </c>
      <c r="K173" s="92"/>
      <c r="L173" s="94">
        <f>L174</f>
        <v>0</v>
      </c>
      <c r="M173" s="94">
        <f>M174</f>
        <v>600000</v>
      </c>
    </row>
    <row r="174" spans="2:13" s="44" customFormat="1" ht="25.5" customHeight="1">
      <c r="B174" s="19" t="s">
        <v>52</v>
      </c>
      <c r="C174" s="90"/>
      <c r="D174" s="90"/>
      <c r="E174" s="90"/>
      <c r="F174" s="91"/>
      <c r="G174" s="69" t="s">
        <v>29</v>
      </c>
      <c r="H174" s="93" t="s">
        <v>146</v>
      </c>
      <c r="I174" s="100" t="s">
        <v>48</v>
      </c>
      <c r="J174" s="101">
        <v>600000</v>
      </c>
      <c r="K174" s="92"/>
      <c r="L174" s="101">
        <v>0</v>
      </c>
      <c r="M174" s="101">
        <v>600000</v>
      </c>
    </row>
    <row r="175" spans="2:13" s="44" customFormat="1" ht="23.25" customHeight="1">
      <c r="B175" s="62" t="s">
        <v>103</v>
      </c>
      <c r="C175" s="90"/>
      <c r="D175" s="90"/>
      <c r="E175" s="90"/>
      <c r="F175" s="91"/>
      <c r="G175" s="93" t="s">
        <v>29</v>
      </c>
      <c r="H175" s="93" t="s">
        <v>171</v>
      </c>
      <c r="I175" s="93"/>
      <c r="J175" s="94">
        <f>J176+J178</f>
        <v>2414885.55</v>
      </c>
      <c r="K175" s="92"/>
      <c r="L175" s="94">
        <f>L176+L178</f>
        <v>0</v>
      </c>
      <c r="M175" s="94">
        <f>M176+M178</f>
        <v>2414885.55</v>
      </c>
    </row>
    <row r="176" spans="2:13" s="44" customFormat="1" ht="21.75" customHeight="1">
      <c r="B176" s="89" t="s">
        <v>85</v>
      </c>
      <c r="C176" s="90"/>
      <c r="D176" s="90"/>
      <c r="E176" s="90"/>
      <c r="F176" s="91"/>
      <c r="G176" s="93" t="s">
        <v>29</v>
      </c>
      <c r="H176" s="93" t="s">
        <v>171</v>
      </c>
      <c r="I176" s="93" t="s">
        <v>83</v>
      </c>
      <c r="J176" s="94">
        <f>J177</f>
        <v>1917000</v>
      </c>
      <c r="K176" s="92"/>
      <c r="L176" s="94">
        <f>L177</f>
        <v>0</v>
      </c>
      <c r="M176" s="94">
        <f>M177</f>
        <v>1917000</v>
      </c>
    </row>
    <row r="177" spans="2:13" s="44" customFormat="1" ht="12" customHeight="1">
      <c r="B177" s="89" t="s">
        <v>86</v>
      </c>
      <c r="C177" s="90"/>
      <c r="D177" s="90"/>
      <c r="E177" s="90"/>
      <c r="F177" s="91"/>
      <c r="G177" s="93" t="s">
        <v>29</v>
      </c>
      <c r="H177" s="93" t="s">
        <v>171</v>
      </c>
      <c r="I177" s="93" t="s">
        <v>84</v>
      </c>
      <c r="J177" s="94">
        <v>1917000</v>
      </c>
      <c r="K177" s="92"/>
      <c r="L177" s="94">
        <v>0</v>
      </c>
      <c r="M177" s="94">
        <v>1917000</v>
      </c>
    </row>
    <row r="178" spans="2:13" s="44" customFormat="1" ht="25.5" customHeight="1">
      <c r="B178" s="89" t="s">
        <v>85</v>
      </c>
      <c r="C178" s="90"/>
      <c r="D178" s="90"/>
      <c r="E178" s="90"/>
      <c r="F178" s="91"/>
      <c r="G178" s="93" t="s">
        <v>29</v>
      </c>
      <c r="H178" s="93" t="s">
        <v>171</v>
      </c>
      <c r="I178" s="93" t="s">
        <v>83</v>
      </c>
      <c r="J178" s="94">
        <f>J179</f>
        <v>497885.55</v>
      </c>
      <c r="K178" s="92"/>
      <c r="L178" s="94">
        <f>L179</f>
        <v>0</v>
      </c>
      <c r="M178" s="94">
        <f>M179</f>
        <v>497885.55</v>
      </c>
    </row>
    <row r="179" spans="2:13" s="44" customFormat="1" ht="12" customHeight="1">
      <c r="B179" s="171" t="s">
        <v>86</v>
      </c>
      <c r="C179" s="170"/>
      <c r="D179" s="90"/>
      <c r="E179" s="90"/>
      <c r="F179" s="91"/>
      <c r="G179" s="93" t="s">
        <v>29</v>
      </c>
      <c r="H179" s="93" t="s">
        <v>171</v>
      </c>
      <c r="I179" s="93" t="s">
        <v>84</v>
      </c>
      <c r="J179" s="94">
        <v>497885.55</v>
      </c>
      <c r="K179" s="92"/>
      <c r="L179" s="94">
        <v>0</v>
      </c>
      <c r="M179" s="94">
        <v>497885.55</v>
      </c>
    </row>
    <row r="180" spans="1:13" ht="14.25" customHeight="1">
      <c r="A180" s="3"/>
      <c r="B180" s="72" t="s">
        <v>14</v>
      </c>
      <c r="C180" s="54">
        <v>37532365</v>
      </c>
      <c r="D180" s="54">
        <v>46582364</v>
      </c>
      <c r="E180" s="54">
        <v>41659364</v>
      </c>
      <c r="F180" s="54">
        <v>39877294</v>
      </c>
      <c r="G180" s="55" t="s">
        <v>31</v>
      </c>
      <c r="H180" s="55"/>
      <c r="I180" s="55"/>
      <c r="J180" s="169">
        <f>J181</f>
        <v>84840</v>
      </c>
      <c r="K180" s="40" t="e">
        <f>K181</f>
        <v>#REF!</v>
      </c>
      <c r="L180" s="169">
        <f>L181+L186</f>
        <v>52000</v>
      </c>
      <c r="M180" s="169">
        <f>M181+M186</f>
        <v>136840</v>
      </c>
    </row>
    <row r="181" spans="1:13" ht="9.75" customHeight="1">
      <c r="A181" s="3"/>
      <c r="B181" s="53" t="s">
        <v>15</v>
      </c>
      <c r="C181" s="104">
        <v>34192569</v>
      </c>
      <c r="D181" s="104">
        <v>43222569</v>
      </c>
      <c r="E181" s="104">
        <v>38319569</v>
      </c>
      <c r="F181" s="104">
        <v>36535494</v>
      </c>
      <c r="G181" s="102" t="s">
        <v>32</v>
      </c>
      <c r="H181" s="102"/>
      <c r="I181" s="102"/>
      <c r="J181" s="105">
        <f>J182</f>
        <v>84840</v>
      </c>
      <c r="K181" s="40" t="e">
        <f>#REF!</f>
        <v>#REF!</v>
      </c>
      <c r="L181" s="105">
        <f aca="true" t="shared" si="7" ref="L181:M184">L182</f>
        <v>0</v>
      </c>
      <c r="M181" s="105">
        <f t="shared" si="7"/>
        <v>84840</v>
      </c>
    </row>
    <row r="182" spans="2:13" ht="26.25" customHeight="1">
      <c r="B182" s="110" t="s">
        <v>79</v>
      </c>
      <c r="C182" s="68"/>
      <c r="D182" s="68"/>
      <c r="E182" s="68"/>
      <c r="F182" s="68"/>
      <c r="G182" s="69" t="s">
        <v>32</v>
      </c>
      <c r="H182" s="69" t="s">
        <v>178</v>
      </c>
      <c r="I182" s="69"/>
      <c r="J182" s="70">
        <f>J183</f>
        <v>84840</v>
      </c>
      <c r="K182" s="103"/>
      <c r="L182" s="70">
        <f t="shared" si="7"/>
        <v>0</v>
      </c>
      <c r="M182" s="70">
        <f t="shared" si="7"/>
        <v>84840</v>
      </c>
    </row>
    <row r="183" spans="2:13" ht="38.25" customHeight="1">
      <c r="B183" s="106" t="s">
        <v>68</v>
      </c>
      <c r="C183" s="107">
        <v>607920</v>
      </c>
      <c r="D183" s="108">
        <v>607920</v>
      </c>
      <c r="E183" s="108">
        <v>607920</v>
      </c>
      <c r="F183" s="108">
        <v>526661</v>
      </c>
      <c r="G183" s="97" t="s">
        <v>32</v>
      </c>
      <c r="H183" s="69" t="s">
        <v>178</v>
      </c>
      <c r="I183" s="97"/>
      <c r="J183" s="99">
        <f>J184</f>
        <v>84840</v>
      </c>
      <c r="K183" s="41">
        <f>K184</f>
        <v>0</v>
      </c>
      <c r="L183" s="99">
        <f t="shared" si="7"/>
        <v>0</v>
      </c>
      <c r="M183" s="99">
        <f t="shared" si="7"/>
        <v>84840</v>
      </c>
    </row>
    <row r="184" spans="2:13" ht="10.5" customHeight="1">
      <c r="B184" s="77" t="s">
        <v>57</v>
      </c>
      <c r="C184" s="78">
        <v>607920</v>
      </c>
      <c r="D184" s="66">
        <v>607920</v>
      </c>
      <c r="E184" s="66">
        <v>607920</v>
      </c>
      <c r="F184" s="66">
        <v>526661</v>
      </c>
      <c r="G184" s="79" t="s">
        <v>32</v>
      </c>
      <c r="H184" s="69" t="s">
        <v>178</v>
      </c>
      <c r="I184" s="79" t="s">
        <v>24</v>
      </c>
      <c r="J184" s="80">
        <f>J185</f>
        <v>84840</v>
      </c>
      <c r="L184" s="80">
        <f t="shared" si="7"/>
        <v>0</v>
      </c>
      <c r="M184" s="80">
        <f t="shared" si="7"/>
        <v>84840</v>
      </c>
    </row>
    <row r="185" spans="2:13" ht="10.5" customHeight="1">
      <c r="B185" s="111" t="s">
        <v>40</v>
      </c>
      <c r="C185" s="73"/>
      <c r="D185" s="73"/>
      <c r="E185" s="73"/>
      <c r="F185" s="73"/>
      <c r="G185" s="69" t="s">
        <v>32</v>
      </c>
      <c r="H185" s="69" t="s">
        <v>178</v>
      </c>
      <c r="I185" s="69" t="s">
        <v>42</v>
      </c>
      <c r="J185" s="70">
        <v>84840</v>
      </c>
      <c r="L185" s="70">
        <v>0</v>
      </c>
      <c r="M185" s="70">
        <v>84840</v>
      </c>
    </row>
    <row r="186" spans="2:13" ht="13.5" customHeight="1">
      <c r="B186" s="181" t="s">
        <v>187</v>
      </c>
      <c r="C186" s="180"/>
      <c r="D186" s="180"/>
      <c r="E186" s="180"/>
      <c r="F186" s="180"/>
      <c r="G186" s="81" t="s">
        <v>190</v>
      </c>
      <c r="H186" s="81"/>
      <c r="I186" s="81"/>
      <c r="J186" s="183">
        <v>0</v>
      </c>
      <c r="L186" s="186">
        <f aca="true" t="shared" si="8" ref="L186:M188">L187</f>
        <v>52000</v>
      </c>
      <c r="M186" s="186">
        <f t="shared" si="8"/>
        <v>52000</v>
      </c>
    </row>
    <row r="187" spans="2:13" ht="12.75" customHeight="1">
      <c r="B187" s="111" t="s">
        <v>70</v>
      </c>
      <c r="C187" s="180"/>
      <c r="D187" s="180"/>
      <c r="E187" s="180"/>
      <c r="F187" s="180"/>
      <c r="G187" s="69" t="s">
        <v>190</v>
      </c>
      <c r="H187" s="69" t="s">
        <v>162</v>
      </c>
      <c r="I187" s="69"/>
      <c r="J187" s="184">
        <v>0</v>
      </c>
      <c r="L187" s="70">
        <f t="shared" si="8"/>
        <v>52000</v>
      </c>
      <c r="M187" s="70">
        <f t="shared" si="8"/>
        <v>52000</v>
      </c>
    </row>
    <row r="188" spans="2:13" ht="11.25" customHeight="1">
      <c r="B188" s="111" t="s">
        <v>188</v>
      </c>
      <c r="C188" s="180"/>
      <c r="D188" s="180"/>
      <c r="E188" s="180"/>
      <c r="F188" s="180"/>
      <c r="G188" s="69" t="s">
        <v>190</v>
      </c>
      <c r="H188" s="69" t="s">
        <v>162</v>
      </c>
      <c r="I188" s="69" t="s">
        <v>191</v>
      </c>
      <c r="J188" s="184">
        <v>0</v>
      </c>
      <c r="L188" s="70">
        <f t="shared" si="8"/>
        <v>52000</v>
      </c>
      <c r="M188" s="70">
        <f t="shared" si="8"/>
        <v>52000</v>
      </c>
    </row>
    <row r="189" spans="2:13" ht="12.75" customHeight="1">
      <c r="B189" s="182" t="s">
        <v>189</v>
      </c>
      <c r="C189" s="180"/>
      <c r="D189" s="180"/>
      <c r="E189" s="180"/>
      <c r="F189" s="180"/>
      <c r="G189" s="69" t="s">
        <v>190</v>
      </c>
      <c r="H189" s="69" t="s">
        <v>162</v>
      </c>
      <c r="I189" s="69" t="s">
        <v>192</v>
      </c>
      <c r="J189" s="184">
        <v>0</v>
      </c>
      <c r="L189" s="70">
        <v>52000</v>
      </c>
      <c r="M189" s="70">
        <f>J189+L189</f>
        <v>52000</v>
      </c>
    </row>
    <row r="190" spans="1:13" ht="10.5" customHeight="1">
      <c r="A190" s="6"/>
      <c r="B190" s="82" t="s">
        <v>33</v>
      </c>
      <c r="C190" s="83">
        <v>12527088</v>
      </c>
      <c r="D190" s="83">
        <v>13487079</v>
      </c>
      <c r="E190" s="83">
        <v>13567076</v>
      </c>
      <c r="F190" s="83">
        <v>12527062</v>
      </c>
      <c r="G190" s="96" t="s">
        <v>80</v>
      </c>
      <c r="H190" s="96"/>
      <c r="I190" s="95"/>
      <c r="J190" s="61">
        <f>J191</f>
        <v>2897332.96</v>
      </c>
      <c r="L190" s="185">
        <f>L191</f>
        <v>0</v>
      </c>
      <c r="M190" s="185">
        <f>M191</f>
        <v>2897332.96</v>
      </c>
    </row>
    <row r="191" spans="1:13" ht="10.5" customHeight="1">
      <c r="A191" s="6"/>
      <c r="B191" s="72" t="s">
        <v>100</v>
      </c>
      <c r="C191" s="112"/>
      <c r="D191" s="112"/>
      <c r="E191" s="112"/>
      <c r="F191" s="112"/>
      <c r="G191" s="81" t="s">
        <v>99</v>
      </c>
      <c r="H191" s="81"/>
      <c r="I191" s="113"/>
      <c r="J191" s="56">
        <f>J192</f>
        <v>2897332.96</v>
      </c>
      <c r="L191" s="56">
        <f>L192</f>
        <v>0</v>
      </c>
      <c r="M191" s="56">
        <f>M192</f>
        <v>2897332.96</v>
      </c>
    </row>
    <row r="192" spans="2:13" ht="26.25" customHeight="1">
      <c r="B192" s="71" t="s">
        <v>102</v>
      </c>
      <c r="C192" s="54">
        <v>12217733</v>
      </c>
      <c r="D192" s="54">
        <v>12217729</v>
      </c>
      <c r="E192" s="54">
        <v>12217724</v>
      </c>
      <c r="F192" s="54">
        <v>12217721</v>
      </c>
      <c r="G192" s="69" t="s">
        <v>99</v>
      </c>
      <c r="H192" s="69" t="s">
        <v>151</v>
      </c>
      <c r="I192" s="114"/>
      <c r="J192" s="75">
        <f>J195</f>
        <v>2897332.96</v>
      </c>
      <c r="L192" s="75">
        <f>L195</f>
        <v>0</v>
      </c>
      <c r="M192" s="75">
        <f>M195</f>
        <v>2897332.96</v>
      </c>
    </row>
    <row r="193" spans="2:13" ht="14.25" customHeight="1">
      <c r="B193" s="172" t="s">
        <v>147</v>
      </c>
      <c r="C193" s="54"/>
      <c r="D193" s="54"/>
      <c r="E193" s="54"/>
      <c r="F193" s="54"/>
      <c r="G193" s="69" t="s">
        <v>99</v>
      </c>
      <c r="H193" s="173" t="s">
        <v>149</v>
      </c>
      <c r="I193" s="81"/>
      <c r="J193" s="174">
        <f>J194</f>
        <v>2897332.96</v>
      </c>
      <c r="L193" s="174">
        <f aca="true" t="shared" si="9" ref="L193:M195">L194</f>
        <v>0</v>
      </c>
      <c r="M193" s="174">
        <f t="shared" si="9"/>
        <v>2897332.96</v>
      </c>
    </row>
    <row r="194" spans="2:13" ht="24" customHeight="1">
      <c r="B194" s="172" t="s">
        <v>148</v>
      </c>
      <c r="C194" s="54"/>
      <c r="D194" s="54"/>
      <c r="E194" s="54"/>
      <c r="F194" s="54"/>
      <c r="G194" s="69" t="s">
        <v>99</v>
      </c>
      <c r="H194" s="173" t="s">
        <v>150</v>
      </c>
      <c r="I194" s="81"/>
      <c r="J194" s="174">
        <f>J195</f>
        <v>2897332.96</v>
      </c>
      <c r="L194" s="174">
        <f t="shared" si="9"/>
        <v>0</v>
      </c>
      <c r="M194" s="174">
        <f t="shared" si="9"/>
        <v>2897332.96</v>
      </c>
    </row>
    <row r="195" spans="2:13" ht="23.25" customHeight="1">
      <c r="B195" s="89" t="s">
        <v>85</v>
      </c>
      <c r="C195" s="76"/>
      <c r="D195" s="76"/>
      <c r="E195" s="76"/>
      <c r="F195" s="76"/>
      <c r="G195" s="109" t="s">
        <v>99</v>
      </c>
      <c r="H195" s="173" t="s">
        <v>150</v>
      </c>
      <c r="I195" s="98" t="s">
        <v>83</v>
      </c>
      <c r="J195" s="115">
        <f>J196</f>
        <v>2897332.96</v>
      </c>
      <c r="L195" s="115">
        <f t="shared" si="9"/>
        <v>0</v>
      </c>
      <c r="M195" s="115">
        <f t="shared" si="9"/>
        <v>2897332.96</v>
      </c>
    </row>
    <row r="196" spans="2:13" ht="11.25" customHeight="1">
      <c r="B196" s="89" t="s">
        <v>86</v>
      </c>
      <c r="C196" s="66"/>
      <c r="D196" s="66"/>
      <c r="E196" s="66"/>
      <c r="F196" s="67"/>
      <c r="G196" s="69" t="s">
        <v>99</v>
      </c>
      <c r="H196" s="173" t="s">
        <v>150</v>
      </c>
      <c r="I196" s="79" t="s">
        <v>84</v>
      </c>
      <c r="J196" s="118">
        <v>2897332.96</v>
      </c>
      <c r="L196" s="118">
        <v>0</v>
      </c>
      <c r="M196" s="118">
        <v>2897332.96</v>
      </c>
    </row>
    <row r="197" spans="2:10" ht="12" customHeight="1">
      <c r="B197" s="1"/>
      <c r="G197" s="1"/>
      <c r="H197" s="1"/>
      <c r="I197" s="1"/>
      <c r="J197" s="1"/>
    </row>
    <row r="198" spans="2:10" ht="26.25" customHeight="1">
      <c r="B198" s="1"/>
      <c r="G198" s="1"/>
      <c r="H198" s="1"/>
      <c r="I198" s="1"/>
      <c r="J198" s="1"/>
    </row>
    <row r="199" spans="2:10" ht="12.75">
      <c r="B199" s="1"/>
      <c r="G199" s="1"/>
      <c r="H199" s="1"/>
      <c r="I199" s="1"/>
      <c r="J199" s="1"/>
    </row>
    <row r="200" spans="2:10" ht="12.75">
      <c r="B200" s="84"/>
      <c r="C200" s="85"/>
      <c r="D200" s="85"/>
      <c r="E200" s="85"/>
      <c r="F200" s="85"/>
      <c r="G200" s="86"/>
      <c r="H200" s="87"/>
      <c r="I200" s="86"/>
      <c r="J200" s="88"/>
    </row>
  </sheetData>
  <sheetProtection/>
  <mergeCells count="11">
    <mergeCell ref="J11:J13"/>
    <mergeCell ref="B7:K9"/>
    <mergeCell ref="G11:G13"/>
    <mergeCell ref="H11:H13"/>
    <mergeCell ref="I11:I13"/>
    <mergeCell ref="G2:M5"/>
    <mergeCell ref="L11:L13"/>
    <mergeCell ref="M11:M13"/>
    <mergeCell ref="B6:K6"/>
    <mergeCell ref="K12:K13"/>
    <mergeCell ref="B11:B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2020-06-23T09:11:58Z</cp:lastPrinted>
  <dcterms:created xsi:type="dcterms:W3CDTF">2009-02-03T11:21:42Z</dcterms:created>
  <dcterms:modified xsi:type="dcterms:W3CDTF">2020-06-29T05:11:49Z</dcterms:modified>
  <cp:category/>
  <cp:version/>
  <cp:contentType/>
  <cp:contentStatus/>
</cp:coreProperties>
</file>