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195" windowHeight="943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1'!$B$1:$N$190</definedName>
  </definedNames>
  <calcPr fullCalcOnLoad="1"/>
</workbook>
</file>

<file path=xl/sharedStrings.xml><?xml version="1.0" encoding="utf-8"?>
<sst xmlns="http://schemas.openxmlformats.org/spreadsheetml/2006/main" count="602" uniqueCount="212">
  <si>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</si>
  <si>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</si>
  <si>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</si>
  <si>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</si>
  <si>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</si>
  <si>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</si>
  <si>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</si>
  <si>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</si>
  <si>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</si>
  <si>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</si>
  <si>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</si>
  <si>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</si>
  <si>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</si>
  <si>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</si>
  <si>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</si>
  <si>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</si>
  <si>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</si>
  <si>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</si>
  <si>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</si>
  <si>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</si>
  <si>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</si>
  <si>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</si>
  <si>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</si>
  <si>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</si>
  <si>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</si>
  <si>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</si>
  <si>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</si>
  <si>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</si>
  <si>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</si>
  <si>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</si>
  <si>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</si>
  <si>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</si>
  <si>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</si>
  <si>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</si>
  <si>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</si>
  <si>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</si>
  <si>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</si>
  <si>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</si>
  <si>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</si>
  <si>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</si>
  <si>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</si>
  <si>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</si>
  <si>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</si>
  <si>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</si>
  <si>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</si>
  <si>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</si>
  <si>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</si>
  <si>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</si>
  <si>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</si>
  <si>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</si>
  <si>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</si>
  <si>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</si>
  <si>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</si>
  <si>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</si>
  <si>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</si>
  <si>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</si>
  <si>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</si>
  <si>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</si>
  <si>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</si>
  <si>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</si>
  <si>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</si>
  <si>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</si>
  <si>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</si>
  <si>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</si>
  <si>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</si>
  <si>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</si>
  <si>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</si>
  <si>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</si>
  <si>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</si>
  <si>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</si>
  <si>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</si>
  <si>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</si>
  <si>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</si>
  <si>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</si>
  <si>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</si>
  <si>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</si>
  <si>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</si>
  <si>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</si>
  <si>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</si>
  <si>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</si>
  <si>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</si>
  <si>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</si>
  <si>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</si>
  <si>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</si>
  <si>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</si>
  <si>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</si>
  <si>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</si>
  <si>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</si>
  <si>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</si>
  <si>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</si>
  <si>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</si>
  <si>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</si>
  <si>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</si>
  <si>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</si>
  <si>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</si>
  <si>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</si>
  <si>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</si>
  <si>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</si>
  <si>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Реализация мероприятий по внесению изменений в генеральные планы и правила по землепользованию и застройке</t>
  </si>
  <si>
    <t>Поддержка дорожного хозяйства</t>
  </si>
  <si>
    <t>КГРБС</t>
  </si>
  <si>
    <t>к Решению поселкового Собрания сельского поселения</t>
  </si>
  <si>
    <t>261</t>
  </si>
  <si>
    <t>Благоустройство дворовых территорий и территорий соответствующего функционального назначения</t>
  </si>
  <si>
    <t>Физическая культура</t>
  </si>
  <si>
    <t>1101</t>
  </si>
  <si>
    <t>Ведомственная структура расходов бюджета сельского поселения «Поселок Детчино» на 2019 год</t>
  </si>
  <si>
    <t>Поправки +,-</t>
  </si>
  <si>
    <t>С учетом изменений</t>
  </si>
  <si>
    <t xml:space="preserve"> Утверждено на 2019 год</t>
  </si>
  <si>
    <t xml:space="preserve">"Поселок Детчино"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                                                            </t>
  </si>
  <si>
    <t>Реализация мероприятий подпрограммы "Устойчивое развитие сельских территорий"</t>
  </si>
  <si>
    <t>850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</si>
  <si>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</si>
  <si>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</si>
  <si>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Приложение №2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</si>
  <si>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</si>
  <si>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</si>
  <si>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Мероприятия направленные на энергосбережение и повышение энергоэффективности</t>
  </si>
  <si>
    <t>1006</t>
  </si>
  <si>
    <t xml:space="preserve">  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</si>
  <si>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от " 31  "  декабря  2019 года  № 84</t>
  </si>
  <si>
    <t xml:space="preserve">            Иные бюджетные ассигнования</t>
  </si>
  <si>
    <t xml:space="preserve">              Уплата налогов, сборов и иных платежей</t>
  </si>
  <si>
    <t>Стимулирование глав администраций сельский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</si>
  <si>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</si>
  <si>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</si>
  <si>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</si>
  <si>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</si>
  <si>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Обеспечение финансовой устойчивости муниципальных образований Калужской области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</si>
  <si>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</si>
  <si>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</si>
  <si>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>300</t>
  </si>
  <si>
    <t>320</t>
  </si>
  <si>
    <t xml:space="preserve">    Другие вопросы в области социальной политики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</si>
  <si>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</si>
  <si>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81 0 00 00000</t>
  </si>
  <si>
    <t>81 0 00 00400</t>
  </si>
  <si>
    <t>90 0 00 00150</t>
  </si>
  <si>
    <t>74 0 00 00000</t>
  </si>
  <si>
    <t>74 0 00 00400</t>
  </si>
  <si>
    <t>74 0 00 00450</t>
  </si>
  <si>
    <t>90 0 00 00000</t>
  </si>
  <si>
    <t>90 0 00 00600</t>
  </si>
  <si>
    <t>90 0 01 03000</t>
  </si>
  <si>
    <t>90 0  00 00920</t>
  </si>
  <si>
    <t>90 0 00 00200</t>
  </si>
  <si>
    <t>90 0 01 86060</t>
  </si>
  <si>
    <t>99 9 00 00000</t>
  </si>
  <si>
    <t>99 9 00 51180</t>
  </si>
  <si>
    <t>90 0 00 01000</t>
  </si>
  <si>
    <t>04 1 01 04090</t>
  </si>
  <si>
    <t>90 0 02 04090</t>
  </si>
  <si>
    <t>90 0 03 00610</t>
  </si>
  <si>
    <t>30 0 00 00030</t>
  </si>
  <si>
    <t>06 0 02 11110</t>
  </si>
  <si>
    <t>11 0 00 00220</t>
  </si>
  <si>
    <t>07 0 01 S7020</t>
  </si>
  <si>
    <t>05 0 00 88370</t>
  </si>
  <si>
    <t>05 0 01 00125</t>
  </si>
  <si>
    <t>05 0 01 00525</t>
  </si>
  <si>
    <t>05 0 00 85550</t>
  </si>
  <si>
    <t>05 0 01 04250</t>
  </si>
  <si>
    <t>90 0 04 01500</t>
  </si>
  <si>
    <t>90 0 04 S0240</t>
  </si>
  <si>
    <t>08 0 00 00000</t>
  </si>
  <si>
    <t>08 1 00 00000</t>
  </si>
  <si>
    <t>08 1 01 00260</t>
  </si>
  <si>
    <t>08 1 01 05060</t>
  </si>
  <si>
    <t>08 1 01 S0250</t>
  </si>
  <si>
    <t>08 3 01 00027</t>
  </si>
  <si>
    <t>08 2 01 00029</t>
  </si>
  <si>
    <t>20 0 00 00000</t>
  </si>
  <si>
    <t>20 0 01 00910</t>
  </si>
  <si>
    <t>02 0 00 00028</t>
  </si>
  <si>
    <t xml:space="preserve"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 </t>
  </si>
  <si>
    <t>Подпрограмма  "Безопасность дорожного  движения поселении "Поселок Детчино"</t>
  </si>
  <si>
    <t>04 0 00 00000</t>
  </si>
  <si>
    <t xml:space="preserve">Муниципальная программа сельского поселения "Поселок Детчино" "Благоустройство территории сельского поселения "Поселок Детчино" </t>
  </si>
  <si>
    <t>05 0 00 00000</t>
  </si>
  <si>
    <t xml:space="preserve"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 </t>
  </si>
  <si>
    <t>Основное мероприятие "Реализация мероприятий в рамках программы "Энергосбережения и повышения энергоэффективности"</t>
  </si>
  <si>
    <t>06 0 00 00000</t>
  </si>
  <si>
    <t>06 0 02 00000</t>
  </si>
  <si>
    <t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на 2014-2024 годы"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</si>
  <si>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</si>
  <si>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07 0 00 00000</t>
  </si>
  <si>
    <t>07 0 01 00000</t>
  </si>
  <si>
    <t>Муниципальная  программа сельского поселения "Поселок Детчино" "Развитие культуры в сельском поселении  "Поселок Детчино"</t>
  </si>
  <si>
    <t xml:space="preserve">    Основное мероприятие  "Развитие учреждений культуры"</t>
  </si>
  <si>
    <t>08 1 01 00000</t>
  </si>
  <si>
    <t>Организация и проведение мероприятий в сфере культуры, искусства и кинематографии</t>
  </si>
  <si>
    <t>08 2 00 00000</t>
  </si>
  <si>
    <t>08 2 01 00000</t>
  </si>
  <si>
    <t xml:space="preserve">  Подпрограмма совершенствование и развитие муниципальных библиотек в сельском поселении "Поселок Детчино"</t>
  </si>
  <si>
    <t>08 3 00 00000</t>
  </si>
  <si>
    <t xml:space="preserve">    Основное мероприятие "Развитие муниципальных библиотек"</t>
  </si>
  <si>
    <t>08 3 01 00000</t>
  </si>
  <si>
    <t xml:space="preserve">      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</si>
  <si>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</si>
  <si>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Основное мероприятие "Развитие учреждений в области физической культуры и спорта""</t>
  </si>
  <si>
    <t xml:space="preserve">      Реализация мероприятий "Развитие физической культуры и спорта в сельском поселении "Поселок Детчино""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</si>
  <si>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</si>
  <si>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02 0 00 00000</t>
  </si>
  <si>
    <t>02 0 01 00000</t>
  </si>
  <si>
    <t xml:space="preserve">    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</si>
  <si>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>90 0 03 00000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</si>
  <si>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</si>
  <si>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>90 0 04 00000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</si>
  <si>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</si>
  <si>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Мероприятия в области жилищного хозяйства</t>
  </si>
  <si>
    <t>11 0 00 00000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</si>
</sst>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8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7" fillId="0" borderId="0">
      <alignment/>
      <protection locked="0"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5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49" fontId="1" fillId="0" borderId="18" xfId="0" applyNumberFormat="1" applyFont="1" applyBorder="1" applyAlignment="1">
      <alignment horizontal="left" vertical="center"/>
    </xf>
    <xf numFmtId="4" fontId="1" fillId="0" borderId="28" xfId="0" applyNumberFormat="1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4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horizontal="lef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" fontId="1" fillId="0" borderId="34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left" vertical="center"/>
    </xf>
    <xf numFmtId="4" fontId="2" fillId="0" borderId="39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" fontId="1" fillId="35" borderId="24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49" fontId="2" fillId="0" borderId="33" xfId="0" applyNumberFormat="1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wrapText="1"/>
    </xf>
    <xf numFmtId="3" fontId="2" fillId="0" borderId="24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 horizontal="right" vertical="center"/>
    </xf>
    <xf numFmtId="4" fontId="1" fillId="0" borderId="33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" fontId="2" fillId="0" borderId="25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8" fillId="0" borderId="1" xfId="51" applyNumberFormat="1" applyProtection="1">
      <alignment horizontal="left" vertical="top" wrapText="1"/>
      <protection/>
    </xf>
    <xf numFmtId="0" fontId="38" fillId="0" borderId="1" xfId="51" applyNumberFormat="1" applyProtection="1">
      <alignment horizontal="left" vertical="top" wrapText="1"/>
      <protection/>
    </xf>
    <xf numFmtId="0" fontId="8" fillId="36" borderId="24" xfId="0" applyFont="1" applyFill="1" applyBorder="1" applyAlignment="1">
      <alignment horizontal="left" wrapText="1"/>
    </xf>
    <xf numFmtId="0" fontId="38" fillId="0" borderId="1" xfId="51" applyNumberFormat="1" applyProtection="1">
      <alignment horizontal="left" vertical="top" wrapText="1"/>
      <protection/>
    </xf>
    <xf numFmtId="49" fontId="1" fillId="0" borderId="39" xfId="0" applyNumberFormat="1" applyFont="1" applyFill="1" applyBorder="1" applyAlignment="1">
      <alignment horizontal="lef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1" fontId="41" fillId="0" borderId="1" xfId="43" applyNumberFormat="1" applyFont="1" applyAlignment="1" applyProtection="1">
      <alignment horizontal="right" vertical="center" shrinkToFit="1"/>
      <protection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0" borderId="41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0" fontId="38" fillId="0" borderId="1" xfId="51" applyNumberFormat="1" applyFill="1" applyProtection="1">
      <alignment horizontal="left" vertical="top" wrapText="1"/>
      <protection/>
    </xf>
    <xf numFmtId="49" fontId="38" fillId="0" borderId="1" xfId="51" applyNumberFormat="1" applyProtection="1">
      <alignment horizontal="left" vertical="top" wrapText="1"/>
      <protection/>
    </xf>
    <xf numFmtId="49" fontId="38" fillId="0" borderId="1" xfId="57" applyNumberFormat="1" applyProtection="1">
      <alignment horizontal="center" vertical="top" wrapText="1"/>
      <protection/>
    </xf>
    <xf numFmtId="49" fontId="38" fillId="0" borderId="1" xfId="50" applyNumberFormat="1" applyFont="1" applyProtection="1">
      <alignment horizontal="left" vertical="top" wrapText="1"/>
      <protection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30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/>
    </xf>
    <xf numFmtId="49" fontId="1" fillId="0" borderId="33" xfId="0" applyNumberFormat="1" applyFont="1" applyFill="1" applyBorder="1" applyAlignment="1">
      <alignment horizontal="left" vertical="center"/>
    </xf>
    <xf numFmtId="4" fontId="1" fillId="0" borderId="33" xfId="0" applyNumberFormat="1" applyFont="1" applyFill="1" applyBorder="1" applyAlignment="1">
      <alignment horizontal="right" vertical="center"/>
    </xf>
    <xf numFmtId="4" fontId="1" fillId="0" borderId="33" xfId="0" applyNumberFormat="1" applyFont="1" applyBorder="1" applyAlignment="1">
      <alignment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6" borderId="56" xfId="0" applyFont="1" applyFill="1" applyBorder="1" applyAlignment="1">
      <alignment horizontal="left" vertical="center" wrapText="1"/>
    </xf>
    <xf numFmtId="49" fontId="38" fillId="0" borderId="1" xfId="56" applyNumberFormat="1" applyFont="1" applyAlignment="1" applyProtection="1">
      <alignment horizontal="left" vertical="top" wrapText="1"/>
      <protection/>
    </xf>
    <xf numFmtId="49" fontId="38" fillId="0" borderId="1" xfId="57" applyNumberFormat="1" applyAlignment="1" applyProtection="1">
      <alignment horizontal="left" vertical="top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29 2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2 2" xfId="62"/>
    <cellStyle name="xl43" xfId="63"/>
    <cellStyle name="xl44" xfId="64"/>
    <cellStyle name="xl45" xfId="65"/>
    <cellStyle name="xl46" xfId="66"/>
    <cellStyle name="xl6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view="pageBreakPreview" zoomScaleNormal="75" zoomScaleSheetLayoutView="100" zoomScalePageLayoutView="0" workbookViewId="0" topLeftCell="B151">
      <selection activeCell="B62" sqref="B62"/>
    </sheetView>
  </sheetViews>
  <sheetFormatPr defaultColWidth="9.00390625" defaultRowHeight="12.75"/>
  <cols>
    <col min="1" max="1" width="4.25390625" style="1" hidden="1" customWidth="1"/>
    <col min="2" max="2" width="84.875" style="15" customWidth="1"/>
    <col min="3" max="6" width="12.75390625" style="1" hidden="1" customWidth="1"/>
    <col min="7" max="7" width="7.625" style="1" customWidth="1"/>
    <col min="8" max="8" width="9.125" style="26" customWidth="1"/>
    <col min="9" max="9" width="11.75390625" style="32" customWidth="1"/>
    <col min="10" max="10" width="6.875" style="26" customWidth="1"/>
    <col min="11" max="11" width="13.375" style="11" customWidth="1"/>
    <col min="12" max="12" width="12.75390625" style="1" hidden="1" customWidth="1"/>
    <col min="13" max="13" width="13.00390625" style="1" customWidth="1"/>
    <col min="14" max="14" width="15.25390625" style="1" customWidth="1"/>
    <col min="15" max="16384" width="9.125" style="1" customWidth="1"/>
  </cols>
  <sheetData>
    <row r="1" spans="8:12" ht="12.75">
      <c r="H1" s="34" t="s">
        <v>115</v>
      </c>
      <c r="I1" s="34"/>
      <c r="K1" s="34"/>
      <c r="L1" s="34"/>
    </row>
    <row r="2" spans="8:12" ht="12.75">
      <c r="H2" s="34" t="s">
        <v>101</v>
      </c>
      <c r="I2" s="34"/>
      <c r="K2" s="34"/>
      <c r="L2" s="34"/>
    </row>
    <row r="3" spans="8:12" ht="12.75">
      <c r="H3" s="195" t="s">
        <v>110</v>
      </c>
      <c r="I3" s="196"/>
      <c r="J3" s="196"/>
      <c r="K3" s="196"/>
      <c r="L3" s="34"/>
    </row>
    <row r="4" spans="8:12" ht="12.75">
      <c r="H4" s="196"/>
      <c r="I4" s="196"/>
      <c r="J4" s="196"/>
      <c r="K4" s="196"/>
      <c r="L4" s="34"/>
    </row>
    <row r="5" spans="8:12" ht="12.75">
      <c r="H5" s="196"/>
      <c r="I5" s="196"/>
      <c r="J5" s="196"/>
      <c r="K5" s="196"/>
      <c r="L5" s="34"/>
    </row>
    <row r="6" spans="8:12" ht="29.25" customHeight="1">
      <c r="H6" s="196"/>
      <c r="I6" s="196"/>
      <c r="J6" s="196"/>
      <c r="K6" s="196"/>
      <c r="L6" s="34"/>
    </row>
    <row r="7" spans="8:12" ht="12.75">
      <c r="H7" s="195" t="s">
        <v>121</v>
      </c>
      <c r="I7" s="195"/>
      <c r="J7" s="195"/>
      <c r="K7" s="195"/>
      <c r="L7" s="34"/>
    </row>
    <row r="8" spans="2:12" ht="12.75" customHeight="1">
      <c r="B8" s="210" t="s">
        <v>106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2:12" ht="5.25" customHeight="1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2:12" ht="11.25" customHeight="1" hidden="1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ht="13.5" thickBot="1">
      <c r="K11" s="11" t="s">
        <v>17</v>
      </c>
    </row>
    <row r="12" spans="2:14" ht="24.75" customHeight="1" thickBot="1">
      <c r="B12" s="202" t="s">
        <v>3</v>
      </c>
      <c r="C12" s="21"/>
      <c r="D12" s="22"/>
      <c r="E12" s="22"/>
      <c r="F12" s="22"/>
      <c r="G12" s="189" t="s">
        <v>100</v>
      </c>
      <c r="H12" s="204" t="s">
        <v>18</v>
      </c>
      <c r="I12" s="204" t="s">
        <v>19</v>
      </c>
      <c r="J12" s="207" t="s">
        <v>20</v>
      </c>
      <c r="K12" s="192" t="s">
        <v>109</v>
      </c>
      <c r="L12" s="131" t="s">
        <v>4</v>
      </c>
      <c r="M12" s="192" t="s">
        <v>107</v>
      </c>
      <c r="N12" s="197" t="s">
        <v>108</v>
      </c>
    </row>
    <row r="13" spans="2:14" ht="18.75" customHeight="1" thickBot="1">
      <c r="B13" s="202"/>
      <c r="C13" s="21"/>
      <c r="D13" s="22"/>
      <c r="E13" s="22"/>
      <c r="F13" s="22"/>
      <c r="G13" s="190"/>
      <c r="H13" s="205"/>
      <c r="I13" s="205"/>
      <c r="J13" s="208"/>
      <c r="K13" s="193"/>
      <c r="L13" s="200" t="s">
        <v>5</v>
      </c>
      <c r="M13" s="193"/>
      <c r="N13" s="198"/>
    </row>
    <row r="14" spans="2:14" ht="0.75" customHeight="1" hidden="1" thickBot="1">
      <c r="B14" s="203"/>
      <c r="C14" s="23">
        <v>1</v>
      </c>
      <c r="D14" s="23">
        <v>2</v>
      </c>
      <c r="E14" s="23">
        <v>3</v>
      </c>
      <c r="F14" s="24">
        <v>4</v>
      </c>
      <c r="G14" s="191"/>
      <c r="H14" s="206"/>
      <c r="I14" s="206"/>
      <c r="J14" s="209"/>
      <c r="K14" s="194"/>
      <c r="L14" s="201"/>
      <c r="M14" s="194"/>
      <c r="N14" s="199"/>
    </row>
    <row r="15" spans="2:14" s="6" customFormat="1" ht="13.5" thickBot="1">
      <c r="B15" s="16" t="s">
        <v>2</v>
      </c>
      <c r="C15" s="7">
        <v>169074645</v>
      </c>
      <c r="D15" s="8">
        <v>206725292</v>
      </c>
      <c r="E15" s="8">
        <v>194977082</v>
      </c>
      <c r="F15" s="25">
        <v>183922236</v>
      </c>
      <c r="G15" s="133"/>
      <c r="H15" s="27"/>
      <c r="I15" s="33"/>
      <c r="J15" s="127"/>
      <c r="K15" s="129">
        <v>49425500.31</v>
      </c>
      <c r="L15" s="132" t="e">
        <f>L16+#REF!+#REF!</f>
        <v>#REF!</v>
      </c>
      <c r="M15" s="143">
        <f>M16</f>
        <v>47241.419999998834</v>
      </c>
      <c r="N15" s="129">
        <f>N16</f>
        <v>49472741.73</v>
      </c>
    </row>
    <row r="16" spans="2:14" s="6" customFormat="1" ht="12.75">
      <c r="B16" s="17" t="s">
        <v>44</v>
      </c>
      <c r="C16" s="5">
        <v>64677160</v>
      </c>
      <c r="D16" s="5">
        <v>82794896</v>
      </c>
      <c r="E16" s="5">
        <v>73496307</v>
      </c>
      <c r="F16" s="5">
        <v>63895502</v>
      </c>
      <c r="G16" s="124"/>
      <c r="H16" s="28"/>
      <c r="I16" s="28"/>
      <c r="J16" s="28"/>
      <c r="K16" s="128">
        <v>49425500.31</v>
      </c>
      <c r="L16" s="38" t="e">
        <f>L17+#REF!+#REF!+L96+#REF!+#REF!+L174+#REF!+#REF!+#REF!</f>
        <v>#REF!</v>
      </c>
      <c r="M16" s="141">
        <f>M17+M65+M73+M83+M96+M148+M174+M184</f>
        <v>47241.419999998834</v>
      </c>
      <c r="N16" s="128">
        <f>N17+N65+N73+N83+N96+N148+N174+N184</f>
        <v>49472741.73</v>
      </c>
    </row>
    <row r="17" spans="2:14" s="6" customFormat="1" ht="12.75">
      <c r="B17" s="18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125">
        <v>261</v>
      </c>
      <c r="H17" s="29" t="s">
        <v>21</v>
      </c>
      <c r="I17" s="29"/>
      <c r="J17" s="29"/>
      <c r="K17" s="12">
        <v>11118786.1</v>
      </c>
      <c r="L17" s="38" t="e">
        <f>L18+L30+#REF!+#REF!</f>
        <v>#REF!</v>
      </c>
      <c r="M17" s="144">
        <f>M30+M44+M49</f>
        <v>-257490.3899999999</v>
      </c>
      <c r="N17" s="12">
        <f>N18+N30+N44+N49</f>
        <v>10861295.71</v>
      </c>
    </row>
    <row r="18" spans="2:14" s="3" customFormat="1" ht="30.75" customHeight="1">
      <c r="B18" s="19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125">
        <v>261</v>
      </c>
      <c r="H18" s="30" t="s">
        <v>22</v>
      </c>
      <c r="I18" s="30"/>
      <c r="J18" s="30"/>
      <c r="K18" s="13">
        <v>264402.7</v>
      </c>
      <c r="L18" s="39">
        <f>L21+L19</f>
        <v>0</v>
      </c>
      <c r="M18" s="134"/>
      <c r="N18" s="13">
        <v>264402.7</v>
      </c>
    </row>
    <row r="19" spans="2:14" s="3" customFormat="1" ht="12.75">
      <c r="B19" s="20" t="s">
        <v>45</v>
      </c>
      <c r="C19" s="4"/>
      <c r="D19" s="4"/>
      <c r="E19" s="4"/>
      <c r="F19" s="4"/>
      <c r="G19" s="125">
        <v>261</v>
      </c>
      <c r="H19" s="31" t="s">
        <v>23</v>
      </c>
      <c r="I19" s="31" t="s">
        <v>136</v>
      </c>
      <c r="J19" s="31"/>
      <c r="K19" s="14">
        <v>171002.7</v>
      </c>
      <c r="L19" s="40">
        <f>L20</f>
        <v>0</v>
      </c>
      <c r="M19" s="134"/>
      <c r="N19" s="14">
        <v>171002.7</v>
      </c>
    </row>
    <row r="20" spans="2:14" s="3" customFormat="1" ht="12.75">
      <c r="B20" s="20" t="s">
        <v>11</v>
      </c>
      <c r="C20" s="4"/>
      <c r="D20" s="4"/>
      <c r="E20" s="4"/>
      <c r="F20" s="4"/>
      <c r="G20" s="125">
        <v>261</v>
      </c>
      <c r="H20" s="31" t="s">
        <v>23</v>
      </c>
      <c r="I20" s="31" t="s">
        <v>137</v>
      </c>
      <c r="J20" s="31"/>
      <c r="K20" s="14">
        <v>171002.7</v>
      </c>
      <c r="L20" s="41"/>
      <c r="M20" s="134"/>
      <c r="N20" s="14">
        <v>171002.7</v>
      </c>
    </row>
    <row r="21" spans="2:14" ht="40.5" customHeight="1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125">
        <v>261</v>
      </c>
      <c r="H21" s="31" t="s">
        <v>23</v>
      </c>
      <c r="I21" s="31" t="s">
        <v>137</v>
      </c>
      <c r="J21" s="31" t="s">
        <v>46</v>
      </c>
      <c r="K21" s="14">
        <v>155000</v>
      </c>
      <c r="L21" s="40">
        <f>L22</f>
        <v>0</v>
      </c>
      <c r="M21" s="36"/>
      <c r="N21" s="14">
        <v>155000</v>
      </c>
    </row>
    <row r="22" spans="2:14" ht="12.75">
      <c r="B22" s="20" t="s">
        <v>51</v>
      </c>
      <c r="C22" s="2">
        <v>299000</v>
      </c>
      <c r="D22" s="2">
        <v>298000</v>
      </c>
      <c r="E22" s="2">
        <v>299000</v>
      </c>
      <c r="F22" s="2">
        <v>298000</v>
      </c>
      <c r="G22" s="125">
        <v>261</v>
      </c>
      <c r="H22" s="31" t="s">
        <v>23</v>
      </c>
      <c r="I22" s="31" t="s">
        <v>137</v>
      </c>
      <c r="J22" s="31" t="s">
        <v>47</v>
      </c>
      <c r="K22" s="14">
        <v>155000</v>
      </c>
      <c r="L22" s="9">
        <v>0</v>
      </c>
      <c r="M22" s="36"/>
      <c r="N22" s="14">
        <v>155000</v>
      </c>
    </row>
    <row r="23" spans="2:14" ht="12.75">
      <c r="B23" s="20" t="s">
        <v>52</v>
      </c>
      <c r="C23" s="2"/>
      <c r="D23" s="2"/>
      <c r="E23" s="2"/>
      <c r="F23" s="2"/>
      <c r="G23" s="125">
        <v>261</v>
      </c>
      <c r="H23" s="31" t="s">
        <v>23</v>
      </c>
      <c r="I23" s="31" t="s">
        <v>137</v>
      </c>
      <c r="J23" s="31" t="s">
        <v>48</v>
      </c>
      <c r="K23" s="14">
        <v>15700</v>
      </c>
      <c r="L23" s="9"/>
      <c r="M23" s="112"/>
      <c r="N23" s="14">
        <v>15700</v>
      </c>
    </row>
    <row r="24" spans="2:14" ht="12.75" customHeight="1">
      <c r="B24" s="20" t="s">
        <v>53</v>
      </c>
      <c r="C24" s="2"/>
      <c r="D24" s="2"/>
      <c r="E24" s="2"/>
      <c r="F24" s="2"/>
      <c r="G24" s="125">
        <v>261</v>
      </c>
      <c r="H24" s="31" t="s">
        <v>23</v>
      </c>
      <c r="I24" s="31" t="s">
        <v>137</v>
      </c>
      <c r="J24" s="31" t="s">
        <v>49</v>
      </c>
      <c r="K24" s="14">
        <v>15700</v>
      </c>
      <c r="L24" s="9"/>
      <c r="M24" s="112"/>
      <c r="N24" s="14">
        <v>15700</v>
      </c>
    </row>
    <row r="25" spans="2:14" ht="12.75">
      <c r="B25" s="169" t="s">
        <v>122</v>
      </c>
      <c r="C25" s="2"/>
      <c r="D25" s="2"/>
      <c r="E25" s="2"/>
      <c r="F25" s="2"/>
      <c r="G25" s="125">
        <v>261</v>
      </c>
      <c r="H25" s="31" t="s">
        <v>23</v>
      </c>
      <c r="I25" s="31" t="s">
        <v>137</v>
      </c>
      <c r="J25" s="31" t="s">
        <v>55</v>
      </c>
      <c r="K25" s="14">
        <v>302.7</v>
      </c>
      <c r="L25" s="9"/>
      <c r="M25" s="134"/>
      <c r="N25" s="14">
        <v>302.7</v>
      </c>
    </row>
    <row r="26" spans="2:14" ht="12.75">
      <c r="B26" s="169" t="s">
        <v>123</v>
      </c>
      <c r="C26" s="2"/>
      <c r="D26" s="2"/>
      <c r="E26" s="2"/>
      <c r="F26" s="2"/>
      <c r="G26" s="125">
        <v>261</v>
      </c>
      <c r="H26" s="31" t="s">
        <v>23</v>
      </c>
      <c r="I26" s="31" t="s">
        <v>137</v>
      </c>
      <c r="J26" s="31" t="s">
        <v>112</v>
      </c>
      <c r="K26" s="14">
        <v>302.7</v>
      </c>
      <c r="L26" s="9"/>
      <c r="M26" s="134"/>
      <c r="N26" s="14">
        <f>K26+M26</f>
        <v>302.7</v>
      </c>
    </row>
    <row r="27" spans="2:14" ht="24" customHeight="1">
      <c r="B27" s="20" t="s">
        <v>91</v>
      </c>
      <c r="C27" s="2"/>
      <c r="D27" s="2"/>
      <c r="E27" s="2"/>
      <c r="F27" s="2"/>
      <c r="G27" s="125">
        <v>261</v>
      </c>
      <c r="H27" s="31" t="s">
        <v>23</v>
      </c>
      <c r="I27" s="31" t="s">
        <v>138</v>
      </c>
      <c r="J27" s="31"/>
      <c r="K27" s="14">
        <v>93400</v>
      </c>
      <c r="L27" s="9"/>
      <c r="M27" s="36"/>
      <c r="N27" s="14">
        <v>93400</v>
      </c>
    </row>
    <row r="28" spans="2:14" ht="12.75">
      <c r="B28" s="76" t="s">
        <v>58</v>
      </c>
      <c r="C28" s="2"/>
      <c r="D28" s="2"/>
      <c r="E28" s="2"/>
      <c r="F28" s="2"/>
      <c r="G28" s="125">
        <v>261</v>
      </c>
      <c r="H28" s="31" t="s">
        <v>23</v>
      </c>
      <c r="I28" s="31" t="s">
        <v>138</v>
      </c>
      <c r="J28" s="31" t="s">
        <v>25</v>
      </c>
      <c r="K28" s="14">
        <v>93400</v>
      </c>
      <c r="L28" s="9"/>
      <c r="M28" s="36"/>
      <c r="N28" s="14">
        <v>93400</v>
      </c>
    </row>
    <row r="29" spans="2:14" ht="12.75">
      <c r="B29" s="76" t="s">
        <v>41</v>
      </c>
      <c r="C29" s="2"/>
      <c r="D29" s="2"/>
      <c r="E29" s="2"/>
      <c r="F29" s="2"/>
      <c r="G29" s="125">
        <v>261</v>
      </c>
      <c r="H29" s="31" t="s">
        <v>23</v>
      </c>
      <c r="I29" s="31" t="s">
        <v>138</v>
      </c>
      <c r="J29" s="31" t="s">
        <v>43</v>
      </c>
      <c r="K29" s="14">
        <v>93400</v>
      </c>
      <c r="L29" s="9"/>
      <c r="M29" s="36"/>
      <c r="N29" s="14">
        <f>K29+M29</f>
        <v>93400</v>
      </c>
    </row>
    <row r="30" spans="2:14" s="3" customFormat="1" ht="31.5" customHeight="1">
      <c r="B30" s="19" t="s">
        <v>9</v>
      </c>
      <c r="C30" s="4">
        <v>244000</v>
      </c>
      <c r="D30" s="4">
        <v>244000</v>
      </c>
      <c r="E30" s="4">
        <v>242000</v>
      </c>
      <c r="F30" s="4">
        <v>242000</v>
      </c>
      <c r="G30" s="125">
        <v>261</v>
      </c>
      <c r="H30" s="30" t="s">
        <v>24</v>
      </c>
      <c r="I30" s="30"/>
      <c r="J30" s="30"/>
      <c r="K30" s="13">
        <v>8604663.3</v>
      </c>
      <c r="L30" s="39" t="e">
        <f>L31+L32+L76+L78+L80</f>
        <v>#REF!</v>
      </c>
      <c r="M30" s="119">
        <f>M31</f>
        <v>-307095.1499999999</v>
      </c>
      <c r="N30" s="13">
        <f>N31</f>
        <v>8297568.15</v>
      </c>
    </row>
    <row r="31" spans="2:14" ht="25.5">
      <c r="B31" s="182" t="s">
        <v>199</v>
      </c>
      <c r="C31" s="2">
        <v>5157560</v>
      </c>
      <c r="D31" s="2">
        <v>7559720</v>
      </c>
      <c r="E31" s="2">
        <v>6959720</v>
      </c>
      <c r="F31" s="2">
        <v>5359000</v>
      </c>
      <c r="G31" s="125">
        <v>261</v>
      </c>
      <c r="H31" s="31" t="s">
        <v>24</v>
      </c>
      <c r="I31" s="31" t="s">
        <v>139</v>
      </c>
      <c r="J31" s="31"/>
      <c r="K31" s="14">
        <v>8604663.3</v>
      </c>
      <c r="L31" s="40" t="e">
        <f>#REF!</f>
        <v>#REF!</v>
      </c>
      <c r="M31" s="112">
        <f>M34+M41</f>
        <v>-307095.1499999999</v>
      </c>
      <c r="N31" s="14">
        <f>N34+N41</f>
        <v>8297568.15</v>
      </c>
    </row>
    <row r="32" spans="2:14" ht="12.75" hidden="1">
      <c r="B32" s="20" t="s">
        <v>12</v>
      </c>
      <c r="C32" s="2">
        <v>143000</v>
      </c>
      <c r="D32" s="2">
        <v>150000</v>
      </c>
      <c r="E32" s="2">
        <v>147000</v>
      </c>
      <c r="F32" s="2">
        <v>145000</v>
      </c>
      <c r="G32" s="125">
        <v>261</v>
      </c>
      <c r="H32" s="31" t="s">
        <v>24</v>
      </c>
      <c r="I32" s="31" t="s">
        <v>26</v>
      </c>
      <c r="J32" s="31"/>
      <c r="K32" s="14">
        <v>0</v>
      </c>
      <c r="L32" s="9"/>
      <c r="M32" s="36"/>
      <c r="N32" s="14">
        <v>0</v>
      </c>
    </row>
    <row r="33" spans="2:14" ht="12.75" hidden="1">
      <c r="B33" s="20" t="s">
        <v>8</v>
      </c>
      <c r="C33" s="2">
        <v>143000</v>
      </c>
      <c r="D33" s="2">
        <v>150000</v>
      </c>
      <c r="E33" s="2">
        <v>147000</v>
      </c>
      <c r="F33" s="2">
        <v>145000</v>
      </c>
      <c r="G33" s="125">
        <v>261</v>
      </c>
      <c r="H33" s="31" t="s">
        <v>24</v>
      </c>
      <c r="I33" s="31" t="s">
        <v>26</v>
      </c>
      <c r="J33" s="31" t="s">
        <v>25</v>
      </c>
      <c r="K33" s="14"/>
      <c r="L33" s="9"/>
      <c r="M33" s="36"/>
      <c r="N33" s="14"/>
    </row>
    <row r="34" spans="2:14" ht="12.75">
      <c r="B34" s="20" t="s">
        <v>11</v>
      </c>
      <c r="C34" s="2"/>
      <c r="D34" s="2"/>
      <c r="E34" s="2"/>
      <c r="F34" s="2"/>
      <c r="G34" s="125">
        <v>261</v>
      </c>
      <c r="H34" s="31" t="s">
        <v>24</v>
      </c>
      <c r="I34" s="31" t="s">
        <v>140</v>
      </c>
      <c r="J34" s="31"/>
      <c r="K34" s="14">
        <v>7661597.3</v>
      </c>
      <c r="L34" s="9"/>
      <c r="M34" s="112">
        <f>M35+M37+M39</f>
        <v>-477095.1499999999</v>
      </c>
      <c r="N34" s="14">
        <f>N35+N37+N40</f>
        <v>7184502.15</v>
      </c>
    </row>
    <row r="35" spans="2:14" ht="39" customHeight="1">
      <c r="B35" s="20" t="s">
        <v>50</v>
      </c>
      <c r="C35" s="2"/>
      <c r="D35" s="2"/>
      <c r="E35" s="2"/>
      <c r="F35" s="2"/>
      <c r="G35" s="125">
        <v>261</v>
      </c>
      <c r="H35" s="31" t="s">
        <v>24</v>
      </c>
      <c r="I35" s="31" t="s">
        <v>140</v>
      </c>
      <c r="J35" s="31" t="s">
        <v>46</v>
      </c>
      <c r="K35" s="14">
        <v>5525065</v>
      </c>
      <c r="L35" s="9"/>
      <c r="M35" s="112">
        <f>M36</f>
        <v>-170000</v>
      </c>
      <c r="N35" s="14">
        <f>N36</f>
        <v>5355065</v>
      </c>
    </row>
    <row r="36" spans="2:14" ht="12.75">
      <c r="B36" s="20" t="s">
        <v>51</v>
      </c>
      <c r="C36" s="2"/>
      <c r="D36" s="2"/>
      <c r="E36" s="2"/>
      <c r="F36" s="2"/>
      <c r="G36" s="125">
        <v>261</v>
      </c>
      <c r="H36" s="31" t="s">
        <v>24</v>
      </c>
      <c r="I36" s="31" t="s">
        <v>140</v>
      </c>
      <c r="J36" s="31" t="s">
        <v>47</v>
      </c>
      <c r="K36" s="14">
        <v>5525065</v>
      </c>
      <c r="L36" s="9"/>
      <c r="M36" s="112">
        <f>N36-K36</f>
        <v>-170000</v>
      </c>
      <c r="N36" s="14">
        <v>5355065</v>
      </c>
    </row>
    <row r="37" spans="2:14" ht="13.5" customHeight="1">
      <c r="B37" s="20" t="s">
        <v>52</v>
      </c>
      <c r="C37" s="2"/>
      <c r="D37" s="2"/>
      <c r="E37" s="2"/>
      <c r="F37" s="2"/>
      <c r="G37" s="125">
        <v>261</v>
      </c>
      <c r="H37" s="31" t="s">
        <v>24</v>
      </c>
      <c r="I37" s="31" t="s">
        <v>140</v>
      </c>
      <c r="J37" s="31" t="s">
        <v>48</v>
      </c>
      <c r="K37" s="47">
        <v>2111897.3</v>
      </c>
      <c r="L37" s="9"/>
      <c r="M37" s="112">
        <f>M38</f>
        <v>-288434.3899999999</v>
      </c>
      <c r="N37" s="47">
        <f>N38</f>
        <v>1823462.91</v>
      </c>
    </row>
    <row r="38" spans="2:14" ht="17.25" customHeight="1">
      <c r="B38" s="20" t="s">
        <v>53</v>
      </c>
      <c r="C38" s="2"/>
      <c r="D38" s="2"/>
      <c r="E38" s="2"/>
      <c r="F38" s="2"/>
      <c r="G38" s="125">
        <v>261</v>
      </c>
      <c r="H38" s="31" t="s">
        <v>24</v>
      </c>
      <c r="I38" s="31" t="s">
        <v>140</v>
      </c>
      <c r="J38" s="51" t="s">
        <v>49</v>
      </c>
      <c r="K38" s="14">
        <v>2111897.3</v>
      </c>
      <c r="L38" s="52"/>
      <c r="M38" s="112">
        <f>N38-K38</f>
        <v>-288434.3899999999</v>
      </c>
      <c r="N38" s="14">
        <v>1823462.91</v>
      </c>
    </row>
    <row r="39" spans="2:14" ht="17.25" customHeight="1">
      <c r="B39" s="166" t="s">
        <v>122</v>
      </c>
      <c r="C39" s="2"/>
      <c r="D39" s="2"/>
      <c r="E39" s="2"/>
      <c r="F39" s="2"/>
      <c r="G39" s="125">
        <v>261</v>
      </c>
      <c r="H39" s="31" t="s">
        <v>24</v>
      </c>
      <c r="I39" s="31" t="s">
        <v>140</v>
      </c>
      <c r="J39" s="51" t="s">
        <v>55</v>
      </c>
      <c r="K39" s="14">
        <f>K40</f>
        <v>24635</v>
      </c>
      <c r="L39" s="52"/>
      <c r="M39" s="112">
        <f>M40</f>
        <v>-18660.760000000002</v>
      </c>
      <c r="N39" s="14">
        <f>N40</f>
        <v>5974.24</v>
      </c>
    </row>
    <row r="40" spans="2:14" ht="12.75">
      <c r="B40" s="167" t="s">
        <v>123</v>
      </c>
      <c r="C40" s="2"/>
      <c r="D40" s="2"/>
      <c r="E40" s="2"/>
      <c r="F40" s="2"/>
      <c r="G40" s="125">
        <v>261</v>
      </c>
      <c r="H40" s="31" t="s">
        <v>24</v>
      </c>
      <c r="I40" s="31" t="s">
        <v>140</v>
      </c>
      <c r="J40" s="51" t="s">
        <v>112</v>
      </c>
      <c r="K40" s="14">
        <v>24635</v>
      </c>
      <c r="L40" s="52"/>
      <c r="M40" s="112">
        <f>N40-K40</f>
        <v>-18660.760000000002</v>
      </c>
      <c r="N40" s="14">
        <v>5974.24</v>
      </c>
    </row>
    <row r="41" spans="2:14" ht="25.5">
      <c r="B41" s="20" t="s">
        <v>56</v>
      </c>
      <c r="C41" s="2"/>
      <c r="D41" s="2"/>
      <c r="E41" s="2"/>
      <c r="F41" s="2"/>
      <c r="G41" s="125">
        <v>261</v>
      </c>
      <c r="H41" s="31" t="s">
        <v>24</v>
      </c>
      <c r="I41" s="31" t="s">
        <v>141</v>
      </c>
      <c r="J41" s="31"/>
      <c r="K41" s="14">
        <v>943066</v>
      </c>
      <c r="L41" s="9"/>
      <c r="M41" s="112">
        <f>M42</f>
        <v>170000</v>
      </c>
      <c r="N41" s="14">
        <f>N42</f>
        <v>1113066</v>
      </c>
    </row>
    <row r="42" spans="2:14" ht="38.25" customHeight="1">
      <c r="B42" s="20" t="s">
        <v>50</v>
      </c>
      <c r="C42" s="2"/>
      <c r="D42" s="2"/>
      <c r="E42" s="2"/>
      <c r="F42" s="2"/>
      <c r="G42" s="125">
        <v>261</v>
      </c>
      <c r="H42" s="31" t="s">
        <v>24</v>
      </c>
      <c r="I42" s="31" t="s">
        <v>141</v>
      </c>
      <c r="J42" s="31" t="s">
        <v>46</v>
      </c>
      <c r="K42" s="14">
        <v>943066</v>
      </c>
      <c r="L42" s="9"/>
      <c r="M42" s="112">
        <f>M43</f>
        <v>170000</v>
      </c>
      <c r="N42" s="14">
        <f>N43</f>
        <v>1113066</v>
      </c>
    </row>
    <row r="43" spans="2:14" ht="12.75">
      <c r="B43" s="20" t="s">
        <v>51</v>
      </c>
      <c r="C43" s="2"/>
      <c r="D43" s="2"/>
      <c r="E43" s="2"/>
      <c r="F43" s="2"/>
      <c r="G43" s="125">
        <v>261</v>
      </c>
      <c r="H43" s="31" t="s">
        <v>24</v>
      </c>
      <c r="I43" s="31" t="s">
        <v>141</v>
      </c>
      <c r="J43" s="31" t="s">
        <v>47</v>
      </c>
      <c r="K43" s="14">
        <v>943066</v>
      </c>
      <c r="L43" s="9"/>
      <c r="M43" s="112">
        <f>N43-K43</f>
        <v>170000</v>
      </c>
      <c r="N43" s="14">
        <v>1113066</v>
      </c>
    </row>
    <row r="44" spans="2:14" ht="12.75">
      <c r="B44" s="19" t="s">
        <v>10</v>
      </c>
      <c r="C44" s="2"/>
      <c r="D44" s="2"/>
      <c r="E44" s="2"/>
      <c r="F44" s="2"/>
      <c r="G44" s="125">
        <v>261</v>
      </c>
      <c r="H44" s="30" t="s">
        <v>37</v>
      </c>
      <c r="I44" s="30"/>
      <c r="J44" s="30"/>
      <c r="K44" s="13">
        <v>72000</v>
      </c>
      <c r="L44" s="9"/>
      <c r="M44" s="119">
        <f aca="true" t="shared" si="0" ref="M44:N47">M45</f>
        <v>-70000</v>
      </c>
      <c r="N44" s="13">
        <f t="shared" si="0"/>
        <v>2000</v>
      </c>
    </row>
    <row r="45" spans="2:14" ht="12.75">
      <c r="B45" s="20" t="s">
        <v>73</v>
      </c>
      <c r="C45" s="2"/>
      <c r="D45" s="2"/>
      <c r="E45" s="2"/>
      <c r="F45" s="2"/>
      <c r="G45" s="125">
        <v>261</v>
      </c>
      <c r="H45" s="31" t="s">
        <v>37</v>
      </c>
      <c r="I45" s="31" t="s">
        <v>142</v>
      </c>
      <c r="J45" s="31"/>
      <c r="K45" s="13">
        <v>72000</v>
      </c>
      <c r="L45" s="9"/>
      <c r="M45" s="119">
        <f t="shared" si="0"/>
        <v>-70000</v>
      </c>
      <c r="N45" s="13">
        <f t="shared" si="0"/>
        <v>2000</v>
      </c>
    </row>
    <row r="46" spans="2:14" ht="12.75">
      <c r="B46" s="20" t="s">
        <v>74</v>
      </c>
      <c r="C46" s="2"/>
      <c r="D46" s="2"/>
      <c r="E46" s="2"/>
      <c r="F46" s="2"/>
      <c r="G46" s="125">
        <v>261</v>
      </c>
      <c r="H46" s="31" t="s">
        <v>37</v>
      </c>
      <c r="I46" s="31" t="s">
        <v>143</v>
      </c>
      <c r="J46" s="31"/>
      <c r="K46" s="13">
        <v>72000</v>
      </c>
      <c r="L46" s="9"/>
      <c r="M46" s="112">
        <f t="shared" si="0"/>
        <v>-70000</v>
      </c>
      <c r="N46" s="14">
        <f t="shared" si="0"/>
        <v>2000</v>
      </c>
    </row>
    <row r="47" spans="2:14" ht="12.75">
      <c r="B47" s="20" t="s">
        <v>54</v>
      </c>
      <c r="C47" s="2"/>
      <c r="D47" s="2"/>
      <c r="E47" s="2"/>
      <c r="F47" s="2"/>
      <c r="G47" s="125">
        <v>261</v>
      </c>
      <c r="H47" s="31" t="s">
        <v>37</v>
      </c>
      <c r="I47" s="31" t="s">
        <v>143</v>
      </c>
      <c r="J47" s="31" t="s">
        <v>55</v>
      </c>
      <c r="K47" s="14">
        <v>72000</v>
      </c>
      <c r="L47" s="9"/>
      <c r="M47" s="112">
        <f t="shared" si="0"/>
        <v>-70000</v>
      </c>
      <c r="N47" s="14">
        <f t="shared" si="0"/>
        <v>2000</v>
      </c>
    </row>
    <row r="48" spans="2:14" ht="12.75">
      <c r="B48" s="20" t="s">
        <v>59</v>
      </c>
      <c r="C48" s="2"/>
      <c r="D48" s="2"/>
      <c r="E48" s="2"/>
      <c r="F48" s="2"/>
      <c r="G48" s="125">
        <v>261</v>
      </c>
      <c r="H48" s="31" t="s">
        <v>37</v>
      </c>
      <c r="I48" s="31" t="s">
        <v>143</v>
      </c>
      <c r="J48" s="31" t="s">
        <v>60</v>
      </c>
      <c r="K48" s="14">
        <v>72000</v>
      </c>
      <c r="L48" s="9"/>
      <c r="M48" s="112">
        <f>N48-K48</f>
        <v>-70000</v>
      </c>
      <c r="N48" s="14">
        <v>2000</v>
      </c>
    </row>
    <row r="49" spans="2:14" ht="12.75">
      <c r="B49" s="19" t="s">
        <v>36</v>
      </c>
      <c r="C49" s="4"/>
      <c r="D49" s="4"/>
      <c r="E49" s="4"/>
      <c r="F49" s="4"/>
      <c r="G49" s="125">
        <v>261</v>
      </c>
      <c r="H49" s="30" t="s">
        <v>31</v>
      </c>
      <c r="I49" s="30"/>
      <c r="J49" s="30"/>
      <c r="K49" s="13">
        <v>2177720.1</v>
      </c>
      <c r="L49" s="9"/>
      <c r="M49" s="119">
        <f>M54</f>
        <v>119604.76000000001</v>
      </c>
      <c r="N49" s="13">
        <f>K49+M49</f>
        <v>2297324.8600000003</v>
      </c>
    </row>
    <row r="50" spans="2:14" ht="12.75">
      <c r="B50" s="20" t="s">
        <v>57</v>
      </c>
      <c r="C50" s="4"/>
      <c r="D50" s="4"/>
      <c r="E50" s="4"/>
      <c r="F50" s="4"/>
      <c r="G50" s="125">
        <v>261</v>
      </c>
      <c r="H50" s="31" t="s">
        <v>31</v>
      </c>
      <c r="I50" s="31" t="s">
        <v>142</v>
      </c>
      <c r="J50" s="31"/>
      <c r="K50" s="14">
        <v>2177720.1</v>
      </c>
      <c r="L50" s="9"/>
      <c r="M50" s="112">
        <f>M54</f>
        <v>119604.76000000001</v>
      </c>
      <c r="N50" s="14">
        <f>K50+M50</f>
        <v>2297324.8600000003</v>
      </c>
    </row>
    <row r="51" spans="2:14" ht="12.75">
      <c r="B51" s="168" t="s">
        <v>124</v>
      </c>
      <c r="C51" s="4"/>
      <c r="D51" s="4"/>
      <c r="E51" s="4"/>
      <c r="F51" s="4"/>
      <c r="G51" s="125">
        <v>261</v>
      </c>
      <c r="H51" s="31" t="s">
        <v>31</v>
      </c>
      <c r="I51" s="31" t="s">
        <v>144</v>
      </c>
      <c r="J51" s="31"/>
      <c r="K51" s="14">
        <f>K52</f>
        <v>130070</v>
      </c>
      <c r="L51" s="9"/>
      <c r="M51" s="112"/>
      <c r="N51" s="14">
        <f>N52</f>
        <v>130070</v>
      </c>
    </row>
    <row r="52" spans="2:14" ht="38.25">
      <c r="B52" s="113" t="s">
        <v>125</v>
      </c>
      <c r="C52" s="4"/>
      <c r="D52" s="4"/>
      <c r="E52" s="4"/>
      <c r="F52" s="4"/>
      <c r="G52" s="125">
        <v>261</v>
      </c>
      <c r="H52" s="31" t="s">
        <v>31</v>
      </c>
      <c r="I52" s="31" t="s">
        <v>144</v>
      </c>
      <c r="J52" s="31" t="s">
        <v>46</v>
      </c>
      <c r="K52" s="14">
        <f>K53</f>
        <v>130070</v>
      </c>
      <c r="L52" s="9"/>
      <c r="M52" s="112"/>
      <c r="N52" s="14">
        <f>N53</f>
        <v>130070</v>
      </c>
    </row>
    <row r="53" spans="2:14" ht="12.75">
      <c r="B53" s="113" t="s">
        <v>126</v>
      </c>
      <c r="C53" s="4"/>
      <c r="D53" s="4"/>
      <c r="E53" s="4"/>
      <c r="F53" s="4"/>
      <c r="G53" s="125">
        <v>261</v>
      </c>
      <c r="H53" s="31" t="s">
        <v>31</v>
      </c>
      <c r="I53" s="31" t="s">
        <v>144</v>
      </c>
      <c r="J53" s="31" t="s">
        <v>47</v>
      </c>
      <c r="K53" s="14">
        <v>130070</v>
      </c>
      <c r="L53" s="9"/>
      <c r="M53" s="112"/>
      <c r="N53" s="14">
        <v>130070</v>
      </c>
    </row>
    <row r="54" spans="2:14" ht="12.75">
      <c r="B54" s="20" t="s">
        <v>75</v>
      </c>
      <c r="C54" s="2"/>
      <c r="D54" s="2"/>
      <c r="E54" s="2"/>
      <c r="F54" s="2"/>
      <c r="G54" s="125">
        <v>261</v>
      </c>
      <c r="H54" s="31" t="s">
        <v>31</v>
      </c>
      <c r="I54" s="31" t="s">
        <v>145</v>
      </c>
      <c r="J54" s="31"/>
      <c r="K54" s="14">
        <v>1780610.1</v>
      </c>
      <c r="L54" s="9"/>
      <c r="M54" s="112">
        <f>M55</f>
        <v>119604.76000000001</v>
      </c>
      <c r="N54" s="14">
        <f>K54+M54</f>
        <v>1900214.86</v>
      </c>
    </row>
    <row r="55" spans="2:14" ht="15" customHeight="1">
      <c r="B55" s="20" t="s">
        <v>52</v>
      </c>
      <c r="C55" s="2"/>
      <c r="D55" s="2"/>
      <c r="E55" s="2"/>
      <c r="F55" s="2"/>
      <c r="G55" s="125">
        <v>261</v>
      </c>
      <c r="H55" s="31" t="s">
        <v>31</v>
      </c>
      <c r="I55" s="31" t="s">
        <v>145</v>
      </c>
      <c r="J55" s="31" t="s">
        <v>48</v>
      </c>
      <c r="K55" s="14">
        <v>1764521.1</v>
      </c>
      <c r="L55" s="9"/>
      <c r="M55" s="112">
        <f>M56</f>
        <v>119604.76000000001</v>
      </c>
      <c r="N55" s="14">
        <f>N56</f>
        <v>1884125.86</v>
      </c>
    </row>
    <row r="56" spans="2:14" ht="19.5" customHeight="1">
      <c r="B56" s="20" t="s">
        <v>53</v>
      </c>
      <c r="C56" s="2"/>
      <c r="D56" s="2"/>
      <c r="E56" s="2"/>
      <c r="F56" s="2"/>
      <c r="G56" s="125">
        <v>261</v>
      </c>
      <c r="H56" s="31" t="s">
        <v>31</v>
      </c>
      <c r="I56" s="31" t="s">
        <v>145</v>
      </c>
      <c r="J56" s="31" t="s">
        <v>49</v>
      </c>
      <c r="K56" s="14">
        <v>1764521.1</v>
      </c>
      <c r="L56" s="9"/>
      <c r="M56" s="112">
        <f>N56-K56</f>
        <v>119604.76000000001</v>
      </c>
      <c r="N56" s="14">
        <v>1884125.86</v>
      </c>
    </row>
    <row r="57" spans="2:14" ht="14.25" customHeight="1">
      <c r="B57" s="167" t="s">
        <v>122</v>
      </c>
      <c r="C57" s="2"/>
      <c r="D57" s="2"/>
      <c r="E57" s="2"/>
      <c r="F57" s="2"/>
      <c r="G57" s="125">
        <v>261</v>
      </c>
      <c r="H57" s="31" t="s">
        <v>31</v>
      </c>
      <c r="I57" s="31" t="s">
        <v>145</v>
      </c>
      <c r="J57" s="31" t="s">
        <v>55</v>
      </c>
      <c r="K57" s="14">
        <f>K58</f>
        <v>16089</v>
      </c>
      <c r="L57" s="9"/>
      <c r="M57" s="112"/>
      <c r="N57" s="14">
        <f>N58</f>
        <v>16089</v>
      </c>
    </row>
    <row r="58" spans="2:14" ht="13.5" customHeight="1">
      <c r="B58" s="167" t="s">
        <v>123</v>
      </c>
      <c r="C58" s="2"/>
      <c r="D58" s="2"/>
      <c r="E58" s="2"/>
      <c r="F58" s="2"/>
      <c r="G58" s="125">
        <v>261</v>
      </c>
      <c r="H58" s="31" t="s">
        <v>31</v>
      </c>
      <c r="I58" s="31" t="s">
        <v>145</v>
      </c>
      <c r="J58" s="31" t="s">
        <v>112</v>
      </c>
      <c r="K58" s="14">
        <v>16089</v>
      </c>
      <c r="L58" s="9"/>
      <c r="M58" s="112"/>
      <c r="N58" s="14">
        <v>16089</v>
      </c>
    </row>
    <row r="59" spans="2:14" ht="24.75" customHeight="1">
      <c r="B59" s="20" t="s">
        <v>76</v>
      </c>
      <c r="C59" s="2"/>
      <c r="D59" s="2"/>
      <c r="E59" s="2"/>
      <c r="F59" s="2"/>
      <c r="G59" s="125">
        <v>261</v>
      </c>
      <c r="H59" s="31" t="s">
        <v>31</v>
      </c>
      <c r="I59" s="31" t="s">
        <v>146</v>
      </c>
      <c r="J59" s="31"/>
      <c r="K59" s="14">
        <v>241000</v>
      </c>
      <c r="L59" s="9"/>
      <c r="M59" s="112"/>
      <c r="N59" s="14">
        <v>241000</v>
      </c>
    </row>
    <row r="60" spans="2:14" ht="15" customHeight="1">
      <c r="B60" s="20" t="s">
        <v>64</v>
      </c>
      <c r="C60" s="2"/>
      <c r="D60" s="2"/>
      <c r="E60" s="2"/>
      <c r="F60" s="2"/>
      <c r="G60" s="125">
        <v>261</v>
      </c>
      <c r="H60" s="31" t="s">
        <v>31</v>
      </c>
      <c r="I60" s="31" t="s">
        <v>146</v>
      </c>
      <c r="J60" s="31" t="s">
        <v>48</v>
      </c>
      <c r="K60" s="14">
        <v>241000</v>
      </c>
      <c r="L60" s="9"/>
      <c r="M60" s="112"/>
      <c r="N60" s="14">
        <v>241000</v>
      </c>
    </row>
    <row r="61" spans="2:14" ht="15" customHeight="1">
      <c r="B61" s="20" t="s">
        <v>77</v>
      </c>
      <c r="C61" s="2"/>
      <c r="D61" s="2"/>
      <c r="E61" s="2"/>
      <c r="F61" s="2"/>
      <c r="G61" s="125">
        <v>261</v>
      </c>
      <c r="H61" s="31" t="s">
        <v>31</v>
      </c>
      <c r="I61" s="31" t="s">
        <v>146</v>
      </c>
      <c r="J61" s="31" t="s">
        <v>49</v>
      </c>
      <c r="K61" s="14">
        <v>241000</v>
      </c>
      <c r="L61" s="9"/>
      <c r="M61" s="112"/>
      <c r="N61" s="14">
        <f>K61+M61</f>
        <v>241000</v>
      </c>
    </row>
    <row r="62" spans="2:14" ht="36" customHeight="1">
      <c r="B62" s="20" t="s">
        <v>120</v>
      </c>
      <c r="C62" s="2"/>
      <c r="D62" s="2"/>
      <c r="E62" s="2"/>
      <c r="F62" s="2"/>
      <c r="G62" s="172" t="s">
        <v>102</v>
      </c>
      <c r="H62" s="171" t="s">
        <v>31</v>
      </c>
      <c r="I62" s="173" t="s">
        <v>147</v>
      </c>
      <c r="J62" s="31"/>
      <c r="K62" s="14">
        <v>26040</v>
      </c>
      <c r="L62" s="9"/>
      <c r="M62" s="112"/>
      <c r="N62" s="14">
        <f>K62+M62</f>
        <v>26040</v>
      </c>
    </row>
    <row r="63" spans="2:14" ht="24.75" customHeight="1">
      <c r="B63" s="20" t="s">
        <v>50</v>
      </c>
      <c r="C63" s="2"/>
      <c r="D63" s="2"/>
      <c r="E63" s="2"/>
      <c r="F63" s="2"/>
      <c r="G63" s="172" t="s">
        <v>102</v>
      </c>
      <c r="H63" s="171" t="s">
        <v>31</v>
      </c>
      <c r="I63" s="173" t="s">
        <v>147</v>
      </c>
      <c r="J63" s="31" t="s">
        <v>46</v>
      </c>
      <c r="K63" s="14">
        <v>26040</v>
      </c>
      <c r="L63" s="9"/>
      <c r="M63" s="112"/>
      <c r="N63" s="14">
        <f>K63+M63</f>
        <v>26040</v>
      </c>
    </row>
    <row r="64" spans="2:14" ht="16.5" customHeight="1">
      <c r="B64" s="20" t="s">
        <v>51</v>
      </c>
      <c r="C64" s="2"/>
      <c r="D64" s="2"/>
      <c r="E64" s="2"/>
      <c r="F64" s="2"/>
      <c r="G64" s="172" t="s">
        <v>102</v>
      </c>
      <c r="H64" s="171" t="s">
        <v>31</v>
      </c>
      <c r="I64" s="173" t="s">
        <v>147</v>
      </c>
      <c r="J64" s="31" t="s">
        <v>47</v>
      </c>
      <c r="K64" s="14">
        <v>26040</v>
      </c>
      <c r="L64" s="9"/>
      <c r="M64" s="112"/>
      <c r="N64" s="14">
        <f>K64+M64</f>
        <v>26040</v>
      </c>
    </row>
    <row r="65" spans="2:14" ht="12.75">
      <c r="B65" s="19" t="s">
        <v>38</v>
      </c>
      <c r="C65" s="2"/>
      <c r="D65" s="2"/>
      <c r="E65" s="2"/>
      <c r="F65" s="2"/>
      <c r="G65" s="125">
        <v>261</v>
      </c>
      <c r="H65" s="30" t="s">
        <v>39</v>
      </c>
      <c r="I65" s="31"/>
      <c r="J65" s="31"/>
      <c r="K65" s="13">
        <v>343187</v>
      </c>
      <c r="L65" s="9"/>
      <c r="M65" s="36"/>
      <c r="N65" s="13">
        <v>343187</v>
      </c>
    </row>
    <row r="66" spans="2:14" ht="12.75">
      <c r="B66" s="19" t="s">
        <v>61</v>
      </c>
      <c r="C66" s="2"/>
      <c r="D66" s="2"/>
      <c r="E66" s="2"/>
      <c r="F66" s="2"/>
      <c r="G66" s="125">
        <v>261</v>
      </c>
      <c r="H66" s="30" t="s">
        <v>40</v>
      </c>
      <c r="I66" s="31"/>
      <c r="J66" s="31"/>
      <c r="K66" s="13">
        <v>343187</v>
      </c>
      <c r="L66" s="9"/>
      <c r="M66" s="36"/>
      <c r="N66" s="13">
        <v>343187</v>
      </c>
    </row>
    <row r="67" spans="2:14" ht="12.75">
      <c r="B67" s="20" t="s">
        <v>70</v>
      </c>
      <c r="C67" s="2"/>
      <c r="D67" s="2"/>
      <c r="E67" s="2"/>
      <c r="F67" s="2"/>
      <c r="G67" s="125">
        <v>261</v>
      </c>
      <c r="H67" s="31" t="s">
        <v>40</v>
      </c>
      <c r="I67" s="31" t="s">
        <v>148</v>
      </c>
      <c r="J67" s="31"/>
      <c r="K67" s="14">
        <v>343187</v>
      </c>
      <c r="L67" s="9"/>
      <c r="M67" s="36"/>
      <c r="N67" s="14">
        <v>343187</v>
      </c>
    </row>
    <row r="68" spans="2:14" ht="21" customHeight="1">
      <c r="B68" s="20" t="s">
        <v>62</v>
      </c>
      <c r="C68" s="2"/>
      <c r="D68" s="2"/>
      <c r="E68" s="2"/>
      <c r="F68" s="2"/>
      <c r="G68" s="125">
        <v>261</v>
      </c>
      <c r="H68" s="31" t="s">
        <v>40</v>
      </c>
      <c r="I68" s="31" t="s">
        <v>149</v>
      </c>
      <c r="J68" s="31"/>
      <c r="K68" s="14">
        <v>343187</v>
      </c>
      <c r="L68" s="9"/>
      <c r="M68" s="112"/>
      <c r="N68" s="14">
        <f>N69+N71</f>
        <v>343187</v>
      </c>
    </row>
    <row r="69" spans="2:14" ht="39" customHeight="1">
      <c r="B69" s="20" t="s">
        <v>50</v>
      </c>
      <c r="C69" s="2"/>
      <c r="D69" s="2"/>
      <c r="E69" s="2"/>
      <c r="F69" s="2"/>
      <c r="G69" s="125">
        <v>261</v>
      </c>
      <c r="H69" s="31" t="s">
        <v>40</v>
      </c>
      <c r="I69" s="31" t="s">
        <v>149</v>
      </c>
      <c r="J69" s="31" t="s">
        <v>46</v>
      </c>
      <c r="K69" s="14">
        <v>331661</v>
      </c>
      <c r="L69" s="9"/>
      <c r="M69" s="112">
        <f>M70</f>
        <v>4046</v>
      </c>
      <c r="N69" s="14">
        <f>N70</f>
        <v>335707</v>
      </c>
    </row>
    <row r="70" spans="2:14" ht="14.25" customHeight="1">
      <c r="B70" s="20" t="s">
        <v>63</v>
      </c>
      <c r="C70" s="2"/>
      <c r="D70" s="2"/>
      <c r="E70" s="2"/>
      <c r="F70" s="2"/>
      <c r="G70" s="125">
        <v>261</v>
      </c>
      <c r="H70" s="31" t="s">
        <v>40</v>
      </c>
      <c r="I70" s="31" t="s">
        <v>149</v>
      </c>
      <c r="J70" s="31" t="s">
        <v>47</v>
      </c>
      <c r="K70" s="14">
        <v>331661</v>
      </c>
      <c r="L70" s="9"/>
      <c r="M70" s="112">
        <f>N70-K70</f>
        <v>4046</v>
      </c>
      <c r="N70" s="14">
        <v>335707</v>
      </c>
    </row>
    <row r="71" spans="2:14" ht="12.75" customHeight="1">
      <c r="B71" s="20" t="s">
        <v>64</v>
      </c>
      <c r="C71" s="2"/>
      <c r="D71" s="2"/>
      <c r="E71" s="2"/>
      <c r="F71" s="2"/>
      <c r="G71" s="125">
        <v>261</v>
      </c>
      <c r="H71" s="31" t="s">
        <v>40</v>
      </c>
      <c r="I71" s="31" t="s">
        <v>149</v>
      </c>
      <c r="J71" s="31" t="s">
        <v>48</v>
      </c>
      <c r="K71" s="14">
        <v>11526</v>
      </c>
      <c r="L71" s="9"/>
      <c r="M71" s="112">
        <f>M72</f>
        <v>-4046</v>
      </c>
      <c r="N71" s="14">
        <f>N72</f>
        <v>7480</v>
      </c>
    </row>
    <row r="72" spans="2:14" ht="15.75" customHeight="1">
      <c r="B72" s="20" t="s">
        <v>77</v>
      </c>
      <c r="C72" s="2"/>
      <c r="D72" s="2"/>
      <c r="E72" s="2"/>
      <c r="F72" s="2"/>
      <c r="G72" s="125">
        <v>261</v>
      </c>
      <c r="H72" s="31" t="s">
        <v>40</v>
      </c>
      <c r="I72" s="31" t="s">
        <v>149</v>
      </c>
      <c r="J72" s="31" t="s">
        <v>49</v>
      </c>
      <c r="K72" s="14">
        <v>11526</v>
      </c>
      <c r="L72" s="9"/>
      <c r="M72" s="112">
        <f>N72-K72</f>
        <v>-4046</v>
      </c>
      <c r="N72" s="14">
        <v>7480</v>
      </c>
    </row>
    <row r="73" spans="2:14" ht="12.75">
      <c r="B73" s="3" t="s">
        <v>13</v>
      </c>
      <c r="C73" s="2"/>
      <c r="D73" s="2"/>
      <c r="E73" s="2"/>
      <c r="F73" s="2"/>
      <c r="G73" s="125">
        <v>261</v>
      </c>
      <c r="H73" s="30" t="s">
        <v>27</v>
      </c>
      <c r="I73" s="31"/>
      <c r="J73" s="31"/>
      <c r="K73" s="13">
        <v>26954.36</v>
      </c>
      <c r="L73" s="9"/>
      <c r="M73" s="119">
        <f aca="true" t="shared" si="1" ref="M73:N76">M74</f>
        <v>-24444</v>
      </c>
      <c r="N73" s="163">
        <f t="shared" si="1"/>
        <v>2510.36</v>
      </c>
    </row>
    <row r="74" spans="2:14" ht="22.5" customHeight="1">
      <c r="B74" s="19" t="s">
        <v>65</v>
      </c>
      <c r="C74" s="2"/>
      <c r="D74" s="2"/>
      <c r="E74" s="2"/>
      <c r="F74" s="2"/>
      <c r="G74" s="125">
        <v>261</v>
      </c>
      <c r="H74" s="30" t="s">
        <v>28</v>
      </c>
      <c r="I74" s="31"/>
      <c r="J74" s="31"/>
      <c r="K74" s="13">
        <v>26954.36</v>
      </c>
      <c r="L74" s="9"/>
      <c r="M74" s="119">
        <f t="shared" si="1"/>
        <v>-24444</v>
      </c>
      <c r="N74" s="163">
        <f t="shared" si="1"/>
        <v>2510.36</v>
      </c>
    </row>
    <row r="75" spans="2:14" ht="12.75">
      <c r="B75" s="20" t="s">
        <v>78</v>
      </c>
      <c r="C75" s="2"/>
      <c r="D75" s="2"/>
      <c r="E75" s="2"/>
      <c r="F75" s="2"/>
      <c r="G75" s="125">
        <v>261</v>
      </c>
      <c r="H75" s="31" t="s">
        <v>28</v>
      </c>
      <c r="I75" s="31" t="s">
        <v>142</v>
      </c>
      <c r="J75" s="31"/>
      <c r="K75" s="14">
        <v>26954.36</v>
      </c>
      <c r="L75" s="9"/>
      <c r="M75" s="112">
        <f t="shared" si="1"/>
        <v>-24444</v>
      </c>
      <c r="N75" s="47">
        <f t="shared" si="1"/>
        <v>2510.36</v>
      </c>
    </row>
    <row r="76" spans="2:14" ht="17.25" customHeight="1">
      <c r="B76" s="20" t="s">
        <v>79</v>
      </c>
      <c r="C76" s="2"/>
      <c r="D76" s="2"/>
      <c r="E76" s="2"/>
      <c r="F76" s="2"/>
      <c r="G76" s="125">
        <v>261</v>
      </c>
      <c r="H76" s="31" t="s">
        <v>28</v>
      </c>
      <c r="I76" s="31" t="s">
        <v>150</v>
      </c>
      <c r="J76" s="31"/>
      <c r="K76" s="14">
        <v>26954.36</v>
      </c>
      <c r="L76" s="40">
        <f>L77</f>
        <v>0</v>
      </c>
      <c r="M76" s="112">
        <f t="shared" si="1"/>
        <v>-24444</v>
      </c>
      <c r="N76" s="47">
        <f t="shared" si="1"/>
        <v>2510.36</v>
      </c>
    </row>
    <row r="77" spans="2:14" ht="12.75" customHeight="1">
      <c r="B77" s="20" t="s">
        <v>64</v>
      </c>
      <c r="C77" s="2"/>
      <c r="D77" s="2"/>
      <c r="E77" s="2"/>
      <c r="F77" s="2"/>
      <c r="G77" s="125">
        <v>261</v>
      </c>
      <c r="H77" s="31" t="s">
        <v>28</v>
      </c>
      <c r="I77" s="31" t="s">
        <v>150</v>
      </c>
      <c r="J77" s="31" t="s">
        <v>48</v>
      </c>
      <c r="K77" s="14">
        <v>26954.36</v>
      </c>
      <c r="L77" s="9"/>
      <c r="M77" s="112">
        <f>M82</f>
        <v>-24444</v>
      </c>
      <c r="N77" s="47">
        <f>N82</f>
        <v>2510.36</v>
      </c>
    </row>
    <row r="78" spans="2:14" ht="12.75" hidden="1">
      <c r="B78" s="20"/>
      <c r="C78" s="2"/>
      <c r="D78" s="2"/>
      <c r="E78" s="2"/>
      <c r="F78" s="2"/>
      <c r="G78" s="125">
        <v>261</v>
      </c>
      <c r="H78" s="31"/>
      <c r="I78" s="31" t="s">
        <v>150</v>
      </c>
      <c r="J78" s="31"/>
      <c r="K78" s="14">
        <v>26954.36</v>
      </c>
      <c r="L78" s="9"/>
      <c r="M78" s="112"/>
      <c r="N78" s="47">
        <v>26954.36</v>
      </c>
    </row>
    <row r="79" spans="2:14" ht="12.75" hidden="1">
      <c r="B79" s="20"/>
      <c r="C79" s="2"/>
      <c r="D79" s="2"/>
      <c r="E79" s="2"/>
      <c r="F79" s="2"/>
      <c r="G79" s="125">
        <v>261</v>
      </c>
      <c r="H79" s="31"/>
      <c r="I79" s="31" t="s">
        <v>150</v>
      </c>
      <c r="J79" s="31"/>
      <c r="K79" s="14">
        <v>26954.36</v>
      </c>
      <c r="L79" s="9"/>
      <c r="M79" s="112"/>
      <c r="N79" s="47">
        <v>26954.36</v>
      </c>
    </row>
    <row r="80" spans="2:14" ht="12.75" hidden="1">
      <c r="B80" s="20"/>
      <c r="C80" s="2"/>
      <c r="D80" s="2"/>
      <c r="E80" s="2"/>
      <c r="F80" s="2"/>
      <c r="G80" s="125">
        <v>261</v>
      </c>
      <c r="H80" s="31"/>
      <c r="I80" s="31" t="s">
        <v>150</v>
      </c>
      <c r="J80" s="31"/>
      <c r="K80" s="14">
        <v>26954.36</v>
      </c>
      <c r="L80" s="9"/>
      <c r="M80" s="112"/>
      <c r="N80" s="47">
        <v>26954.36</v>
      </c>
    </row>
    <row r="81" spans="2:14" ht="12.75" hidden="1">
      <c r="B81" s="20"/>
      <c r="C81" s="2"/>
      <c r="D81" s="2"/>
      <c r="E81" s="2"/>
      <c r="F81" s="2"/>
      <c r="G81" s="125">
        <v>261</v>
      </c>
      <c r="H81" s="31"/>
      <c r="I81" s="31" t="s">
        <v>150</v>
      </c>
      <c r="J81" s="31"/>
      <c r="K81" s="14">
        <v>26954.36</v>
      </c>
      <c r="L81" s="9"/>
      <c r="M81" s="112"/>
      <c r="N81" s="47">
        <v>26954.36</v>
      </c>
    </row>
    <row r="82" spans="2:14" ht="15" customHeight="1">
      <c r="B82" s="49" t="s">
        <v>53</v>
      </c>
      <c r="C82" s="37"/>
      <c r="D82" s="37"/>
      <c r="E82" s="37"/>
      <c r="F82" s="37"/>
      <c r="G82" s="125">
        <v>261</v>
      </c>
      <c r="H82" s="46" t="s">
        <v>28</v>
      </c>
      <c r="I82" s="31" t="s">
        <v>150</v>
      </c>
      <c r="J82" s="46" t="s">
        <v>49</v>
      </c>
      <c r="K82" s="47">
        <v>26954.36</v>
      </c>
      <c r="L82" s="9"/>
      <c r="M82" s="112">
        <f>N82-K82</f>
        <v>-24444</v>
      </c>
      <c r="N82" s="47">
        <v>2510.36</v>
      </c>
    </row>
    <row r="83" spans="2:14" ht="12.75">
      <c r="B83" s="114" t="s">
        <v>92</v>
      </c>
      <c r="C83" s="119"/>
      <c r="D83" s="119"/>
      <c r="E83" s="119"/>
      <c r="F83" s="119"/>
      <c r="G83" s="125">
        <v>261</v>
      </c>
      <c r="H83" s="122" t="s">
        <v>93</v>
      </c>
      <c r="I83" s="120"/>
      <c r="J83" s="120"/>
      <c r="K83" s="123">
        <v>737466.35</v>
      </c>
      <c r="L83" s="52"/>
      <c r="M83" s="119">
        <f>M84+M91</f>
        <v>3000</v>
      </c>
      <c r="N83" s="123">
        <f>N84+N88+N91</f>
        <v>740466.35</v>
      </c>
    </row>
    <row r="84" spans="2:14" ht="25.5">
      <c r="B84" s="113" t="s">
        <v>175</v>
      </c>
      <c r="C84" s="119"/>
      <c r="D84" s="119"/>
      <c r="E84" s="119"/>
      <c r="F84" s="119"/>
      <c r="G84" s="125">
        <v>261</v>
      </c>
      <c r="H84" s="122" t="s">
        <v>94</v>
      </c>
      <c r="I84" s="120" t="s">
        <v>177</v>
      </c>
      <c r="J84" s="120"/>
      <c r="K84" s="123">
        <f>K85</f>
        <v>216858.35</v>
      </c>
      <c r="L84" s="52"/>
      <c r="M84" s="112"/>
      <c r="N84" s="123">
        <f>N85</f>
        <v>216858.35</v>
      </c>
    </row>
    <row r="85" spans="2:14" ht="18" customHeight="1">
      <c r="B85" s="113" t="s">
        <v>176</v>
      </c>
      <c r="C85" s="119"/>
      <c r="D85" s="119"/>
      <c r="E85" s="119"/>
      <c r="F85" s="119"/>
      <c r="G85" s="125">
        <v>261</v>
      </c>
      <c r="H85" s="122" t="s">
        <v>94</v>
      </c>
      <c r="I85" s="46" t="s">
        <v>151</v>
      </c>
      <c r="J85" s="120"/>
      <c r="K85" s="121">
        <v>216858.35</v>
      </c>
      <c r="L85" s="52"/>
      <c r="M85" s="112"/>
      <c r="N85" s="121">
        <v>216858.35</v>
      </c>
    </row>
    <row r="86" spans="2:14" ht="12.75">
      <c r="B86" s="20" t="s">
        <v>64</v>
      </c>
      <c r="C86" s="119"/>
      <c r="D86" s="119"/>
      <c r="E86" s="119"/>
      <c r="F86" s="119"/>
      <c r="G86" s="125">
        <v>261</v>
      </c>
      <c r="H86" s="122" t="s">
        <v>94</v>
      </c>
      <c r="I86" s="46" t="s">
        <v>151</v>
      </c>
      <c r="J86" s="120" t="s">
        <v>48</v>
      </c>
      <c r="K86" s="121">
        <f>K87</f>
        <v>216858.35</v>
      </c>
      <c r="L86" s="52"/>
      <c r="M86" s="112"/>
      <c r="N86" s="121">
        <f>N87</f>
        <v>216858.35</v>
      </c>
    </row>
    <row r="87" spans="2:14" ht="12.75">
      <c r="B87" s="49" t="s">
        <v>53</v>
      </c>
      <c r="C87" s="119"/>
      <c r="D87" s="119"/>
      <c r="E87" s="119"/>
      <c r="F87" s="119"/>
      <c r="G87" s="125">
        <v>261</v>
      </c>
      <c r="H87" s="122" t="s">
        <v>94</v>
      </c>
      <c r="I87" s="46" t="s">
        <v>151</v>
      </c>
      <c r="J87" s="120" t="s">
        <v>49</v>
      </c>
      <c r="K87" s="121">
        <v>216858.35</v>
      </c>
      <c r="L87" s="52"/>
      <c r="M87" s="112"/>
      <c r="N87" s="121">
        <v>216858.35</v>
      </c>
    </row>
    <row r="88" spans="2:14" ht="12.75">
      <c r="B88" s="113" t="s">
        <v>99</v>
      </c>
      <c r="C88" s="119"/>
      <c r="D88" s="119"/>
      <c r="E88" s="119"/>
      <c r="F88" s="119"/>
      <c r="G88" s="125">
        <v>261</v>
      </c>
      <c r="H88" s="120" t="s">
        <v>94</v>
      </c>
      <c r="I88" s="46" t="s">
        <v>152</v>
      </c>
      <c r="J88" s="120"/>
      <c r="K88" s="121">
        <v>418608</v>
      </c>
      <c r="L88" s="52"/>
      <c r="M88" s="36"/>
      <c r="N88" s="121">
        <v>418608</v>
      </c>
    </row>
    <row r="89" spans="2:14" ht="25.5">
      <c r="B89" s="169" t="s">
        <v>127</v>
      </c>
      <c r="C89" s="119"/>
      <c r="D89" s="119"/>
      <c r="E89" s="119"/>
      <c r="F89" s="119"/>
      <c r="G89" s="130">
        <v>261</v>
      </c>
      <c r="H89" s="120" t="s">
        <v>94</v>
      </c>
      <c r="I89" s="46" t="s">
        <v>152</v>
      </c>
      <c r="J89" s="120" t="s">
        <v>87</v>
      </c>
      <c r="K89" s="121">
        <f>K90</f>
        <v>418608</v>
      </c>
      <c r="L89" s="52"/>
      <c r="M89" s="36"/>
      <c r="N89" s="121">
        <f>N90</f>
        <v>418608</v>
      </c>
    </row>
    <row r="90" spans="2:14" ht="15" customHeight="1">
      <c r="B90" s="169" t="s">
        <v>128</v>
      </c>
      <c r="C90" s="119"/>
      <c r="D90" s="119"/>
      <c r="E90" s="119"/>
      <c r="F90" s="119"/>
      <c r="G90" s="130">
        <v>261</v>
      </c>
      <c r="H90" s="120" t="s">
        <v>94</v>
      </c>
      <c r="I90" s="46" t="s">
        <v>152</v>
      </c>
      <c r="J90" s="120" t="s">
        <v>88</v>
      </c>
      <c r="K90" s="121">
        <v>418608</v>
      </c>
      <c r="L90" s="52"/>
      <c r="M90" s="36"/>
      <c r="N90" s="121">
        <v>418608</v>
      </c>
    </row>
    <row r="91" spans="2:14" ht="12.75">
      <c r="B91" s="114" t="s">
        <v>95</v>
      </c>
      <c r="C91" s="119"/>
      <c r="D91" s="119"/>
      <c r="E91" s="119"/>
      <c r="F91" s="119"/>
      <c r="G91" s="125">
        <v>261</v>
      </c>
      <c r="H91" s="122" t="s">
        <v>96</v>
      </c>
      <c r="I91" s="120"/>
      <c r="J91" s="120"/>
      <c r="K91" s="123">
        <v>102000</v>
      </c>
      <c r="L91" s="164"/>
      <c r="M91" s="165">
        <f>M93</f>
        <v>3000</v>
      </c>
      <c r="N91" s="123">
        <f>N93</f>
        <v>105000</v>
      </c>
    </row>
    <row r="92" spans="2:14" ht="25.5">
      <c r="B92" s="180" t="s">
        <v>205</v>
      </c>
      <c r="C92" s="119"/>
      <c r="D92" s="119"/>
      <c r="E92" s="119"/>
      <c r="F92" s="119"/>
      <c r="G92" s="125">
        <v>261</v>
      </c>
      <c r="H92" s="122" t="s">
        <v>96</v>
      </c>
      <c r="I92" s="181" t="s">
        <v>206</v>
      </c>
      <c r="J92" s="120"/>
      <c r="K92" s="121">
        <f>K93</f>
        <v>102000</v>
      </c>
      <c r="L92" s="52"/>
      <c r="M92" s="134">
        <f aca="true" t="shared" si="2" ref="M92:N94">M93</f>
        <v>3000</v>
      </c>
      <c r="N92" s="121">
        <f t="shared" si="2"/>
        <v>105000</v>
      </c>
    </row>
    <row r="93" spans="2:14" ht="25.5">
      <c r="B93" s="113" t="s">
        <v>98</v>
      </c>
      <c r="C93" s="119"/>
      <c r="D93" s="119"/>
      <c r="E93" s="119"/>
      <c r="F93" s="119"/>
      <c r="G93" s="125">
        <v>261</v>
      </c>
      <c r="H93" s="122" t="s">
        <v>96</v>
      </c>
      <c r="I93" s="120" t="s">
        <v>153</v>
      </c>
      <c r="J93" s="120"/>
      <c r="K93" s="121">
        <v>102000</v>
      </c>
      <c r="L93" s="52"/>
      <c r="M93" s="134">
        <f t="shared" si="2"/>
        <v>3000</v>
      </c>
      <c r="N93" s="121">
        <f t="shared" si="2"/>
        <v>105000</v>
      </c>
    </row>
    <row r="94" spans="2:14" ht="12.75">
      <c r="B94" s="49" t="s">
        <v>66</v>
      </c>
      <c r="C94" s="119"/>
      <c r="D94" s="119"/>
      <c r="E94" s="119"/>
      <c r="F94" s="119"/>
      <c r="G94" s="137">
        <v>261</v>
      </c>
      <c r="H94" s="138" t="s">
        <v>96</v>
      </c>
      <c r="I94" s="120" t="s">
        <v>153</v>
      </c>
      <c r="J94" s="120" t="s">
        <v>48</v>
      </c>
      <c r="K94" s="121">
        <v>102000</v>
      </c>
      <c r="L94" s="112"/>
      <c r="M94" s="134">
        <f t="shared" si="2"/>
        <v>3000</v>
      </c>
      <c r="N94" s="121">
        <f t="shared" si="2"/>
        <v>105000</v>
      </c>
    </row>
    <row r="95" spans="2:14" ht="12.75">
      <c r="B95" s="113" t="s">
        <v>53</v>
      </c>
      <c r="C95" s="119"/>
      <c r="D95" s="119"/>
      <c r="E95" s="119"/>
      <c r="F95" s="119"/>
      <c r="G95" s="140">
        <v>261</v>
      </c>
      <c r="H95" s="120" t="s">
        <v>96</v>
      </c>
      <c r="I95" s="120" t="s">
        <v>153</v>
      </c>
      <c r="J95" s="120" t="s">
        <v>49</v>
      </c>
      <c r="K95" s="121">
        <v>102000</v>
      </c>
      <c r="L95" s="112"/>
      <c r="M95" s="134">
        <f>N95-K95</f>
        <v>3000</v>
      </c>
      <c r="N95" s="121">
        <v>105000</v>
      </c>
    </row>
    <row r="96" spans="2:14" s="3" customFormat="1" ht="12.75">
      <c r="B96" s="116" t="s">
        <v>14</v>
      </c>
      <c r="C96" s="109">
        <v>1150000</v>
      </c>
      <c r="D96" s="109">
        <v>2500000</v>
      </c>
      <c r="E96" s="109">
        <v>1350000</v>
      </c>
      <c r="F96" s="109">
        <v>150000</v>
      </c>
      <c r="G96" s="126">
        <v>261</v>
      </c>
      <c r="H96" s="117" t="s">
        <v>69</v>
      </c>
      <c r="I96" s="117"/>
      <c r="J96" s="117"/>
      <c r="K96" s="118">
        <v>22573840.49</v>
      </c>
      <c r="L96" s="139" t="e">
        <f>#REF!+L97+#REF!</f>
        <v>#REF!</v>
      </c>
      <c r="M96" s="142">
        <f>M97+M103+M118</f>
        <v>196692.2699999993</v>
      </c>
      <c r="N96" s="118">
        <f>N97+N103+N118</f>
        <v>22770532.759999994</v>
      </c>
    </row>
    <row r="97" spans="2:14" s="3" customFormat="1" ht="12.75">
      <c r="B97" s="57" t="s">
        <v>80</v>
      </c>
      <c r="C97" s="48"/>
      <c r="D97" s="4"/>
      <c r="E97" s="4"/>
      <c r="F97" s="4"/>
      <c r="G97" s="125">
        <v>261</v>
      </c>
      <c r="H97" s="30" t="s">
        <v>81</v>
      </c>
      <c r="I97" s="31"/>
      <c r="J97" s="31"/>
      <c r="K97" s="13">
        <v>495896.57</v>
      </c>
      <c r="L97" s="39" t="e">
        <f>#REF!</f>
        <v>#REF!</v>
      </c>
      <c r="M97" s="112"/>
      <c r="N97" s="13">
        <f>N98</f>
        <v>495896.57</v>
      </c>
    </row>
    <row r="98" spans="2:14" s="3" customFormat="1" ht="12.75">
      <c r="B98" s="35" t="s">
        <v>97</v>
      </c>
      <c r="C98" s="10"/>
      <c r="D98" s="2"/>
      <c r="E98" s="2"/>
      <c r="F98" s="2"/>
      <c r="G98" s="125">
        <v>261</v>
      </c>
      <c r="H98" s="31" t="s">
        <v>81</v>
      </c>
      <c r="I98" s="31" t="s">
        <v>154</v>
      </c>
      <c r="J98" s="31"/>
      <c r="K98" s="14">
        <f>K99+K101</f>
        <v>495896.57</v>
      </c>
      <c r="L98" s="40"/>
      <c r="M98" s="112"/>
      <c r="N98" s="14">
        <f>N99+N101</f>
        <v>495896.57</v>
      </c>
    </row>
    <row r="99" spans="2:14" s="3" customFormat="1" ht="16.5" customHeight="1">
      <c r="B99" s="20" t="s">
        <v>66</v>
      </c>
      <c r="C99" s="10"/>
      <c r="D99" s="2"/>
      <c r="E99" s="2"/>
      <c r="F99" s="2"/>
      <c r="G99" s="125">
        <v>261</v>
      </c>
      <c r="H99" s="31" t="s">
        <v>81</v>
      </c>
      <c r="I99" s="31" t="s">
        <v>154</v>
      </c>
      <c r="J99" s="31" t="s">
        <v>48</v>
      </c>
      <c r="K99" s="14">
        <v>495837.31</v>
      </c>
      <c r="L99" s="39"/>
      <c r="M99" s="112"/>
      <c r="N99" s="14">
        <v>495837.31</v>
      </c>
    </row>
    <row r="100" spans="2:14" s="3" customFormat="1" ht="16.5" customHeight="1">
      <c r="B100" s="49" t="s">
        <v>53</v>
      </c>
      <c r="C100" s="10"/>
      <c r="D100" s="2"/>
      <c r="E100" s="2"/>
      <c r="F100" s="2"/>
      <c r="G100" s="125">
        <v>261</v>
      </c>
      <c r="H100" s="31" t="s">
        <v>81</v>
      </c>
      <c r="I100" s="31" t="s">
        <v>154</v>
      </c>
      <c r="J100" s="31" t="s">
        <v>49</v>
      </c>
      <c r="K100" s="14">
        <v>495837.31</v>
      </c>
      <c r="L100" s="39"/>
      <c r="M100" s="112"/>
      <c r="N100" s="14">
        <f>K100+M100</f>
        <v>495837.31</v>
      </c>
    </row>
    <row r="101" spans="2:14" s="3" customFormat="1" ht="16.5" customHeight="1">
      <c r="B101" s="169" t="s">
        <v>122</v>
      </c>
      <c r="C101" s="10"/>
      <c r="D101" s="2"/>
      <c r="E101" s="2"/>
      <c r="F101" s="2"/>
      <c r="G101" s="125">
        <v>261</v>
      </c>
      <c r="H101" s="31" t="s">
        <v>81</v>
      </c>
      <c r="I101" s="31" t="s">
        <v>154</v>
      </c>
      <c r="J101" s="31" t="s">
        <v>55</v>
      </c>
      <c r="K101" s="14">
        <f>K102</f>
        <v>59.260000000000005</v>
      </c>
      <c r="L101" s="39"/>
      <c r="M101" s="112"/>
      <c r="N101" s="14">
        <f>N102</f>
        <v>59.260000000000005</v>
      </c>
    </row>
    <row r="102" spans="2:14" s="3" customFormat="1" ht="12.75">
      <c r="B102" s="169" t="s">
        <v>123</v>
      </c>
      <c r="C102" s="10"/>
      <c r="D102" s="2"/>
      <c r="E102" s="2"/>
      <c r="F102" s="2"/>
      <c r="G102" s="125">
        <v>261</v>
      </c>
      <c r="H102" s="31" t="s">
        <v>81</v>
      </c>
      <c r="I102" s="31" t="s">
        <v>154</v>
      </c>
      <c r="J102" s="31" t="s">
        <v>112</v>
      </c>
      <c r="K102" s="14">
        <v>59.260000000000005</v>
      </c>
      <c r="L102" s="39"/>
      <c r="M102" s="36"/>
      <c r="N102" s="14">
        <v>59.260000000000005</v>
      </c>
    </row>
    <row r="103" spans="2:14" s="3" customFormat="1" ht="12.75">
      <c r="B103" s="114" t="s">
        <v>85</v>
      </c>
      <c r="C103" s="48"/>
      <c r="D103" s="4"/>
      <c r="E103" s="4"/>
      <c r="F103" s="4"/>
      <c r="G103" s="125">
        <v>261</v>
      </c>
      <c r="H103" s="30" t="s">
        <v>86</v>
      </c>
      <c r="I103" s="55"/>
      <c r="J103" s="55"/>
      <c r="K103" s="13">
        <v>2363133.32</v>
      </c>
      <c r="L103" s="39"/>
      <c r="M103" s="119">
        <f>M106+M110+M115</f>
        <v>-9961.22</v>
      </c>
      <c r="N103" s="13">
        <f>N106+N110+N115</f>
        <v>2353172.0999999996</v>
      </c>
    </row>
    <row r="104" spans="2:14" s="3" customFormat="1" ht="25.5">
      <c r="B104" s="113" t="s">
        <v>180</v>
      </c>
      <c r="C104" s="48"/>
      <c r="D104" s="4"/>
      <c r="E104" s="4"/>
      <c r="F104" s="4"/>
      <c r="G104" s="125">
        <v>261</v>
      </c>
      <c r="H104" s="31" t="s">
        <v>86</v>
      </c>
      <c r="I104" s="73" t="s">
        <v>182</v>
      </c>
      <c r="J104" s="55"/>
      <c r="K104" s="14">
        <f>K105</f>
        <v>1123613.44</v>
      </c>
      <c r="L104" s="40"/>
      <c r="M104" s="112">
        <f aca="true" t="shared" si="3" ref="M104:N107">M105</f>
        <v>-140</v>
      </c>
      <c r="N104" s="14">
        <f t="shared" si="3"/>
        <v>1123473.44</v>
      </c>
    </row>
    <row r="105" spans="2:14" s="3" customFormat="1" ht="25.5">
      <c r="B105" s="146" t="s">
        <v>181</v>
      </c>
      <c r="C105" s="48"/>
      <c r="D105" s="4"/>
      <c r="E105" s="4"/>
      <c r="F105" s="4"/>
      <c r="G105" s="125">
        <v>261</v>
      </c>
      <c r="H105" s="31" t="s">
        <v>86</v>
      </c>
      <c r="I105" s="73" t="s">
        <v>183</v>
      </c>
      <c r="J105" s="55"/>
      <c r="K105" s="14">
        <f>K106</f>
        <v>1123613.44</v>
      </c>
      <c r="L105" s="40"/>
      <c r="M105" s="112">
        <f t="shared" si="3"/>
        <v>-140</v>
      </c>
      <c r="N105" s="14">
        <f t="shared" si="3"/>
        <v>1123473.44</v>
      </c>
    </row>
    <row r="106" spans="2:14" s="3" customFormat="1" ht="15.75" customHeight="1">
      <c r="B106" s="146" t="s">
        <v>118</v>
      </c>
      <c r="C106" s="48"/>
      <c r="D106" s="4"/>
      <c r="E106" s="4"/>
      <c r="F106" s="4"/>
      <c r="G106" s="125">
        <v>261</v>
      </c>
      <c r="H106" s="31" t="s">
        <v>86</v>
      </c>
      <c r="I106" s="73" t="s">
        <v>155</v>
      </c>
      <c r="J106" s="73"/>
      <c r="K106" s="14">
        <v>1123613.44</v>
      </c>
      <c r="L106" s="39"/>
      <c r="M106" s="112">
        <f t="shared" si="3"/>
        <v>-140</v>
      </c>
      <c r="N106" s="14">
        <f t="shared" si="3"/>
        <v>1123473.44</v>
      </c>
    </row>
    <row r="107" spans="2:14" s="3" customFormat="1" ht="13.5" customHeight="1">
      <c r="B107" s="20" t="s">
        <v>66</v>
      </c>
      <c r="C107" s="48"/>
      <c r="D107" s="4"/>
      <c r="E107" s="4"/>
      <c r="F107" s="4"/>
      <c r="G107" s="125">
        <v>261</v>
      </c>
      <c r="H107" s="31" t="s">
        <v>86</v>
      </c>
      <c r="I107" s="73" t="s">
        <v>155</v>
      </c>
      <c r="J107" s="73" t="s">
        <v>48</v>
      </c>
      <c r="K107" s="14">
        <v>1123613.44</v>
      </c>
      <c r="L107" s="39"/>
      <c r="M107" s="112">
        <f t="shared" si="3"/>
        <v>-140</v>
      </c>
      <c r="N107" s="14">
        <f t="shared" si="3"/>
        <v>1123473.44</v>
      </c>
    </row>
    <row r="108" spans="2:14" s="3" customFormat="1" ht="15" customHeight="1">
      <c r="B108" s="49" t="s">
        <v>53</v>
      </c>
      <c r="C108" s="48"/>
      <c r="D108" s="4"/>
      <c r="E108" s="4"/>
      <c r="F108" s="4"/>
      <c r="G108" s="125">
        <v>261</v>
      </c>
      <c r="H108" s="31" t="s">
        <v>86</v>
      </c>
      <c r="I108" s="73" t="s">
        <v>155</v>
      </c>
      <c r="J108" s="73" t="s">
        <v>49</v>
      </c>
      <c r="K108" s="14">
        <v>1123613.44</v>
      </c>
      <c r="L108" s="39"/>
      <c r="M108" s="112">
        <f>N108-K108</f>
        <v>-140</v>
      </c>
      <c r="N108" s="14">
        <v>1123473.44</v>
      </c>
    </row>
    <row r="109" spans="2:14" s="3" customFormat="1" ht="27" customHeight="1">
      <c r="B109" s="211" t="s">
        <v>209</v>
      </c>
      <c r="C109" s="48"/>
      <c r="D109" s="4"/>
      <c r="E109" s="4"/>
      <c r="F109" s="4"/>
      <c r="G109" s="125">
        <v>261</v>
      </c>
      <c r="H109" s="31" t="s">
        <v>86</v>
      </c>
      <c r="I109" s="73" t="s">
        <v>211</v>
      </c>
      <c r="J109" s="73"/>
      <c r="K109" s="14">
        <f>K110</f>
        <v>9821.22</v>
      </c>
      <c r="L109" s="39"/>
      <c r="M109" s="112">
        <f>M110</f>
        <v>-9821.22</v>
      </c>
      <c r="N109" s="14">
        <f>N110</f>
        <v>0</v>
      </c>
    </row>
    <row r="110" spans="2:14" s="3" customFormat="1" ht="12.75">
      <c r="B110" s="211" t="s">
        <v>210</v>
      </c>
      <c r="C110" s="48"/>
      <c r="D110" s="4"/>
      <c r="E110" s="4"/>
      <c r="F110" s="4"/>
      <c r="G110" s="125">
        <v>261</v>
      </c>
      <c r="H110" s="31" t="s">
        <v>86</v>
      </c>
      <c r="I110" s="73" t="s">
        <v>156</v>
      </c>
      <c r="J110" s="73"/>
      <c r="K110" s="14">
        <v>9821.22</v>
      </c>
      <c r="L110" s="40"/>
      <c r="M110" s="112">
        <f>M111</f>
        <v>-9821.22</v>
      </c>
      <c r="N110" s="13">
        <f>N111</f>
        <v>0</v>
      </c>
    </row>
    <row r="111" spans="2:14" s="3" customFormat="1" ht="15.75" customHeight="1">
      <c r="B111" s="20" t="s">
        <v>66</v>
      </c>
      <c r="C111" s="48"/>
      <c r="D111" s="4"/>
      <c r="E111" s="4"/>
      <c r="F111" s="4"/>
      <c r="G111" s="125">
        <v>261</v>
      </c>
      <c r="H111" s="31" t="s">
        <v>86</v>
      </c>
      <c r="I111" s="73" t="s">
        <v>156</v>
      </c>
      <c r="J111" s="73" t="s">
        <v>48</v>
      </c>
      <c r="K111" s="14">
        <v>9821.22</v>
      </c>
      <c r="L111" s="39"/>
      <c r="M111" s="112">
        <f>M112</f>
        <v>-9821.22</v>
      </c>
      <c r="N111" s="14">
        <f>N112</f>
        <v>0</v>
      </c>
    </row>
    <row r="112" spans="2:14" s="3" customFormat="1" ht="12.75">
      <c r="B112" s="49" t="s">
        <v>53</v>
      </c>
      <c r="C112" s="48"/>
      <c r="D112" s="4"/>
      <c r="E112" s="4"/>
      <c r="F112" s="4"/>
      <c r="G112" s="125">
        <v>261</v>
      </c>
      <c r="H112" s="31" t="s">
        <v>86</v>
      </c>
      <c r="I112" s="73" t="s">
        <v>156</v>
      </c>
      <c r="J112" s="73" t="s">
        <v>49</v>
      </c>
      <c r="K112" s="14">
        <v>9821.22</v>
      </c>
      <c r="L112" s="39"/>
      <c r="M112" s="112">
        <v>-9821.22</v>
      </c>
      <c r="N112" s="14">
        <f>K112+M112</f>
        <v>0</v>
      </c>
    </row>
    <row r="113" spans="2:14" s="3" customFormat="1" ht="29.25" customHeight="1">
      <c r="B113" s="182" t="s">
        <v>184</v>
      </c>
      <c r="C113" s="48"/>
      <c r="D113" s="4"/>
      <c r="E113" s="4"/>
      <c r="F113" s="4"/>
      <c r="G113" s="125">
        <v>261</v>
      </c>
      <c r="H113" s="31" t="s">
        <v>86</v>
      </c>
      <c r="I113" s="212" t="s">
        <v>186</v>
      </c>
      <c r="J113" s="73"/>
      <c r="K113" s="14">
        <f>K114</f>
        <v>1229698.66</v>
      </c>
      <c r="L113" s="39"/>
      <c r="M113" s="112"/>
      <c r="N113" s="14">
        <f>N114</f>
        <v>1229698.66</v>
      </c>
    </row>
    <row r="114" spans="2:14" s="3" customFormat="1" ht="25.5">
      <c r="B114" s="180" t="s">
        <v>185</v>
      </c>
      <c r="C114" s="48"/>
      <c r="D114" s="4"/>
      <c r="E114" s="4"/>
      <c r="F114" s="4"/>
      <c r="G114" s="125">
        <v>261</v>
      </c>
      <c r="H114" s="31" t="s">
        <v>86</v>
      </c>
      <c r="I114" s="213" t="s">
        <v>187</v>
      </c>
      <c r="J114" s="73"/>
      <c r="K114" s="14">
        <f>K115</f>
        <v>1229698.66</v>
      </c>
      <c r="L114" s="39"/>
      <c r="M114" s="112"/>
      <c r="N114" s="14">
        <f>N115</f>
        <v>1229698.66</v>
      </c>
    </row>
    <row r="115" spans="2:14" s="3" customFormat="1" ht="39" customHeight="1">
      <c r="B115" s="113" t="s">
        <v>116</v>
      </c>
      <c r="C115" s="48"/>
      <c r="D115" s="4"/>
      <c r="E115" s="4"/>
      <c r="F115" s="4"/>
      <c r="G115" s="125">
        <v>261</v>
      </c>
      <c r="H115" s="31" t="s">
        <v>86</v>
      </c>
      <c r="I115" s="73" t="s">
        <v>157</v>
      </c>
      <c r="J115" s="73"/>
      <c r="K115" s="14">
        <v>1229698.66</v>
      </c>
      <c r="L115" s="39"/>
      <c r="M115" s="112"/>
      <c r="N115" s="14">
        <v>1229698.66</v>
      </c>
    </row>
    <row r="116" spans="2:14" s="3" customFormat="1" ht="12.75">
      <c r="B116" s="20" t="s">
        <v>66</v>
      </c>
      <c r="C116" s="48"/>
      <c r="D116" s="4"/>
      <c r="E116" s="4"/>
      <c r="F116" s="4"/>
      <c r="G116" s="125">
        <v>261</v>
      </c>
      <c r="H116" s="31" t="s">
        <v>86</v>
      </c>
      <c r="I116" s="73" t="s">
        <v>157</v>
      </c>
      <c r="J116" s="73" t="s">
        <v>48</v>
      </c>
      <c r="K116" s="14">
        <v>1229698.66</v>
      </c>
      <c r="L116" s="39"/>
      <c r="M116" s="112"/>
      <c r="N116" s="14">
        <v>1229698.66</v>
      </c>
    </row>
    <row r="117" spans="2:14" s="3" customFormat="1" ht="12.75">
      <c r="B117" s="49" t="s">
        <v>53</v>
      </c>
      <c r="C117" s="48"/>
      <c r="D117" s="4"/>
      <c r="E117" s="4"/>
      <c r="F117" s="4"/>
      <c r="G117" s="125">
        <v>261</v>
      </c>
      <c r="H117" s="31" t="s">
        <v>86</v>
      </c>
      <c r="I117" s="73" t="s">
        <v>157</v>
      </c>
      <c r="J117" s="73" t="s">
        <v>49</v>
      </c>
      <c r="K117" s="14">
        <v>1229698.66</v>
      </c>
      <c r="L117" s="39"/>
      <c r="M117" s="112"/>
      <c r="N117" s="14">
        <v>1229698.66</v>
      </c>
    </row>
    <row r="118" spans="2:14" s="3" customFormat="1" ht="12.75">
      <c r="B118" s="50" t="s">
        <v>42</v>
      </c>
      <c r="C118" s="48"/>
      <c r="D118" s="4"/>
      <c r="E118" s="4"/>
      <c r="F118" s="4"/>
      <c r="G118" s="125">
        <v>261</v>
      </c>
      <c r="H118" s="30" t="s">
        <v>0</v>
      </c>
      <c r="I118" s="30"/>
      <c r="J118" s="30"/>
      <c r="K118" s="13">
        <v>19714810.599999998</v>
      </c>
      <c r="L118" s="39"/>
      <c r="M118" s="119">
        <f>M120+M123+M128+M145</f>
        <v>206653.4899999993</v>
      </c>
      <c r="N118" s="13">
        <f>N120+N123+N128+N133+N136+N142+N145</f>
        <v>19921464.089999996</v>
      </c>
    </row>
    <row r="119" spans="2:14" s="3" customFormat="1" ht="25.5">
      <c r="B119" s="113" t="s">
        <v>178</v>
      </c>
      <c r="C119" s="48"/>
      <c r="D119" s="4"/>
      <c r="E119" s="4"/>
      <c r="F119" s="4"/>
      <c r="G119" s="125">
        <v>261</v>
      </c>
      <c r="H119" s="31" t="s">
        <v>0</v>
      </c>
      <c r="I119" s="31" t="s">
        <v>179</v>
      </c>
      <c r="J119" s="30"/>
      <c r="K119" s="14">
        <f>K120+K123+K128+K133+K136</f>
        <v>17962101.88</v>
      </c>
      <c r="L119" s="40"/>
      <c r="M119" s="112">
        <f>M120+M123+M128+M133+M136</f>
        <v>206657.08999999939</v>
      </c>
      <c r="N119" s="14">
        <f>N120+N123+N128+N133+N136</f>
        <v>18168758.97</v>
      </c>
    </row>
    <row r="120" spans="2:14" s="3" customFormat="1" ht="16.5" customHeight="1">
      <c r="B120" s="113" t="s">
        <v>111</v>
      </c>
      <c r="C120" s="48"/>
      <c r="D120" s="4"/>
      <c r="E120" s="4"/>
      <c r="F120" s="4"/>
      <c r="G120" s="125">
        <v>261</v>
      </c>
      <c r="H120" s="31" t="s">
        <v>0</v>
      </c>
      <c r="I120" s="31" t="s">
        <v>158</v>
      </c>
      <c r="J120" s="31"/>
      <c r="K120" s="14">
        <v>3364831.2</v>
      </c>
      <c r="L120" s="39"/>
      <c r="M120" s="112">
        <f>M121</f>
        <v>-191458.88000000035</v>
      </c>
      <c r="N120" s="14">
        <f>N121</f>
        <v>3173372.32</v>
      </c>
    </row>
    <row r="121" spans="2:14" s="3" customFormat="1" ht="12.75">
      <c r="B121" s="20" t="s">
        <v>66</v>
      </c>
      <c r="C121" s="48"/>
      <c r="D121" s="4"/>
      <c r="E121" s="4"/>
      <c r="F121" s="4"/>
      <c r="G121" s="125">
        <v>261</v>
      </c>
      <c r="H121" s="31" t="s">
        <v>0</v>
      </c>
      <c r="I121" s="31" t="s">
        <v>158</v>
      </c>
      <c r="J121" s="31" t="s">
        <v>48</v>
      </c>
      <c r="K121" s="14">
        <v>3364831.2</v>
      </c>
      <c r="L121" s="39"/>
      <c r="M121" s="112">
        <f>M122</f>
        <v>-191458.88000000035</v>
      </c>
      <c r="N121" s="14">
        <f>N122</f>
        <v>3173372.32</v>
      </c>
    </row>
    <row r="122" spans="2:14" s="3" customFormat="1" ht="12.75">
      <c r="B122" s="49" t="s">
        <v>53</v>
      </c>
      <c r="C122" s="48"/>
      <c r="D122" s="4"/>
      <c r="E122" s="4"/>
      <c r="F122" s="4"/>
      <c r="G122" s="125">
        <v>261</v>
      </c>
      <c r="H122" s="31" t="s">
        <v>0</v>
      </c>
      <c r="I122" s="31" t="s">
        <v>158</v>
      </c>
      <c r="J122" s="31" t="s">
        <v>49</v>
      </c>
      <c r="K122" s="14">
        <v>3364831.2</v>
      </c>
      <c r="L122" s="39"/>
      <c r="M122" s="112">
        <f>N122-K122</f>
        <v>-191458.88000000035</v>
      </c>
      <c r="N122" s="14">
        <v>3173372.32</v>
      </c>
    </row>
    <row r="123" spans="2:14" s="3" customFormat="1" ht="12.75">
      <c r="B123" s="36" t="s">
        <v>67</v>
      </c>
      <c r="C123" s="48"/>
      <c r="D123" s="4"/>
      <c r="E123" s="4"/>
      <c r="F123" s="4"/>
      <c r="G123" s="125">
        <v>261</v>
      </c>
      <c r="H123" s="31" t="s">
        <v>0</v>
      </c>
      <c r="I123" s="31" t="s">
        <v>159</v>
      </c>
      <c r="J123" s="31"/>
      <c r="K123" s="14">
        <v>2614779.42</v>
      </c>
      <c r="L123" s="39"/>
      <c r="M123" s="112">
        <f>M124</f>
        <v>34100</v>
      </c>
      <c r="N123" s="14">
        <f>N124+N126</f>
        <v>2648879.42</v>
      </c>
    </row>
    <row r="124" spans="2:14" s="3" customFormat="1" ht="12" customHeight="1">
      <c r="B124" s="20" t="s">
        <v>66</v>
      </c>
      <c r="C124" s="48"/>
      <c r="D124" s="4"/>
      <c r="E124" s="4"/>
      <c r="F124" s="4"/>
      <c r="G124" s="125">
        <v>261</v>
      </c>
      <c r="H124" s="31" t="s">
        <v>0</v>
      </c>
      <c r="I124" s="31" t="s">
        <v>159</v>
      </c>
      <c r="J124" s="31" t="s">
        <v>48</v>
      </c>
      <c r="K124" s="14">
        <v>2614529.53</v>
      </c>
      <c r="L124" s="39"/>
      <c r="M124" s="112">
        <f>M125</f>
        <v>34100</v>
      </c>
      <c r="N124" s="14">
        <f>N125</f>
        <v>2648629.53</v>
      </c>
    </row>
    <row r="125" spans="2:14" s="3" customFormat="1" ht="14.25" customHeight="1">
      <c r="B125" s="49" t="s">
        <v>53</v>
      </c>
      <c r="C125" s="48"/>
      <c r="D125" s="4"/>
      <c r="E125" s="4"/>
      <c r="F125" s="4"/>
      <c r="G125" s="125">
        <v>261</v>
      </c>
      <c r="H125" s="31" t="s">
        <v>0</v>
      </c>
      <c r="I125" s="31" t="s">
        <v>159</v>
      </c>
      <c r="J125" s="31" t="s">
        <v>49</v>
      </c>
      <c r="K125" s="14">
        <v>2614529.53</v>
      </c>
      <c r="L125" s="39"/>
      <c r="M125" s="112">
        <f>N125-K125</f>
        <v>34100</v>
      </c>
      <c r="N125" s="14">
        <v>2648629.53</v>
      </c>
    </row>
    <row r="126" spans="2:14" s="3" customFormat="1" ht="14.25" customHeight="1">
      <c r="B126" s="169" t="s">
        <v>122</v>
      </c>
      <c r="C126" s="48"/>
      <c r="D126" s="4"/>
      <c r="E126" s="4"/>
      <c r="F126" s="4"/>
      <c r="G126" s="125">
        <v>261</v>
      </c>
      <c r="H126" s="31" t="s">
        <v>0</v>
      </c>
      <c r="I126" s="31" t="s">
        <v>159</v>
      </c>
      <c r="J126" s="31" t="s">
        <v>55</v>
      </c>
      <c r="K126" s="14">
        <f>K127</f>
        <v>249.89</v>
      </c>
      <c r="L126" s="39"/>
      <c r="M126" s="112"/>
      <c r="N126" s="14">
        <f>N127</f>
        <v>249.89</v>
      </c>
    </row>
    <row r="127" spans="2:14" s="3" customFormat="1" ht="12.75">
      <c r="B127" s="169" t="s">
        <v>123</v>
      </c>
      <c r="C127" s="48"/>
      <c r="D127" s="4"/>
      <c r="E127" s="4"/>
      <c r="F127" s="4"/>
      <c r="G127" s="125">
        <v>261</v>
      </c>
      <c r="H127" s="31" t="s">
        <v>0</v>
      </c>
      <c r="I127" s="31" t="s">
        <v>159</v>
      </c>
      <c r="J127" s="31" t="s">
        <v>112</v>
      </c>
      <c r="K127" s="14">
        <v>249.89</v>
      </c>
      <c r="L127" s="39"/>
      <c r="M127" s="112"/>
      <c r="N127" s="14">
        <v>249.89</v>
      </c>
    </row>
    <row r="128" spans="2:14" s="3" customFormat="1" ht="12.75">
      <c r="B128" s="145" t="s">
        <v>42</v>
      </c>
      <c r="C128" s="48"/>
      <c r="D128" s="4"/>
      <c r="E128" s="4"/>
      <c r="F128" s="4"/>
      <c r="G128" s="126">
        <v>261</v>
      </c>
      <c r="H128" s="31" t="s">
        <v>0</v>
      </c>
      <c r="I128" s="31" t="s">
        <v>160</v>
      </c>
      <c r="J128" s="31"/>
      <c r="K128" s="14">
        <v>8107511.6899999995</v>
      </c>
      <c r="L128" s="39"/>
      <c r="M128" s="112">
        <f>M129+M131</f>
        <v>364015.96999999974</v>
      </c>
      <c r="N128" s="14">
        <f>N129+N131</f>
        <v>8471527.66</v>
      </c>
    </row>
    <row r="129" spans="2:14" s="3" customFormat="1" ht="17.25" customHeight="1">
      <c r="B129" s="20" t="s">
        <v>66</v>
      </c>
      <c r="C129" s="48"/>
      <c r="D129" s="4"/>
      <c r="E129" s="4"/>
      <c r="F129" s="4"/>
      <c r="G129" s="126">
        <v>261</v>
      </c>
      <c r="H129" s="31" t="s">
        <v>0</v>
      </c>
      <c r="I129" s="31" t="s">
        <v>160</v>
      </c>
      <c r="J129" s="31" t="s">
        <v>48</v>
      </c>
      <c r="K129" s="14">
        <v>2240066.19</v>
      </c>
      <c r="L129" s="39"/>
      <c r="M129" s="112">
        <f>M130</f>
        <v>-120683.54000000004</v>
      </c>
      <c r="N129" s="14">
        <f>N130</f>
        <v>2119382.65</v>
      </c>
    </row>
    <row r="130" spans="2:14" s="3" customFormat="1" ht="13.5" customHeight="1">
      <c r="B130" s="49" t="s">
        <v>53</v>
      </c>
      <c r="C130" s="48"/>
      <c r="D130" s="4"/>
      <c r="E130" s="4"/>
      <c r="F130" s="4"/>
      <c r="G130" s="126">
        <v>261</v>
      </c>
      <c r="H130" s="31" t="s">
        <v>0</v>
      </c>
      <c r="I130" s="31" t="s">
        <v>160</v>
      </c>
      <c r="J130" s="31" t="s">
        <v>49</v>
      </c>
      <c r="K130" s="14">
        <v>2240066.19</v>
      </c>
      <c r="L130" s="39"/>
      <c r="M130" s="112">
        <f>N130-K130</f>
        <v>-120683.54000000004</v>
      </c>
      <c r="N130" s="14">
        <v>2119382.65</v>
      </c>
    </row>
    <row r="131" spans="2:14" s="3" customFormat="1" ht="27" customHeight="1">
      <c r="B131" s="169" t="s">
        <v>127</v>
      </c>
      <c r="C131" s="48"/>
      <c r="D131" s="4"/>
      <c r="E131" s="4"/>
      <c r="F131" s="4"/>
      <c r="G131" s="126">
        <v>261</v>
      </c>
      <c r="H131" s="31" t="s">
        <v>0</v>
      </c>
      <c r="I131" s="31" t="s">
        <v>160</v>
      </c>
      <c r="J131" s="31" t="s">
        <v>87</v>
      </c>
      <c r="K131" s="14">
        <f>K132</f>
        <v>5867445.5</v>
      </c>
      <c r="L131" s="39"/>
      <c r="M131" s="112">
        <f>M132</f>
        <v>484699.5099999998</v>
      </c>
      <c r="N131" s="14">
        <f>N132</f>
        <v>6352145.01</v>
      </c>
    </row>
    <row r="132" spans="2:14" s="3" customFormat="1" ht="16.5" customHeight="1">
      <c r="B132" s="169" t="s">
        <v>128</v>
      </c>
      <c r="C132" s="48"/>
      <c r="D132" s="4"/>
      <c r="E132" s="4"/>
      <c r="F132" s="4"/>
      <c r="G132" s="126">
        <v>261</v>
      </c>
      <c r="H132" s="31" t="s">
        <v>0</v>
      </c>
      <c r="I132" s="31" t="s">
        <v>160</v>
      </c>
      <c r="J132" s="31" t="s">
        <v>88</v>
      </c>
      <c r="K132" s="14">
        <v>5867445.5</v>
      </c>
      <c r="L132" s="39"/>
      <c r="M132" s="112">
        <f>N132-K132</f>
        <v>484699.5099999998</v>
      </c>
      <c r="N132" s="14">
        <v>6352145.01</v>
      </c>
    </row>
    <row r="133" spans="2:14" s="3" customFormat="1" ht="15" customHeight="1">
      <c r="B133" s="113" t="s">
        <v>103</v>
      </c>
      <c r="C133" s="48"/>
      <c r="D133" s="4"/>
      <c r="E133" s="4"/>
      <c r="F133" s="4"/>
      <c r="G133" s="126">
        <v>261</v>
      </c>
      <c r="H133" s="31" t="s">
        <v>0</v>
      </c>
      <c r="I133" s="73" t="s">
        <v>161</v>
      </c>
      <c r="J133" s="73"/>
      <c r="K133" s="14">
        <v>3854979.57</v>
      </c>
      <c r="L133" s="41"/>
      <c r="M133" s="134"/>
      <c r="N133" s="14">
        <v>3854979.57</v>
      </c>
    </row>
    <row r="134" spans="2:14" s="3" customFormat="1" ht="15" customHeight="1">
      <c r="B134" s="20" t="s">
        <v>66</v>
      </c>
      <c r="C134" s="48"/>
      <c r="D134" s="4"/>
      <c r="E134" s="4"/>
      <c r="F134" s="4"/>
      <c r="G134" s="126">
        <v>261</v>
      </c>
      <c r="H134" s="31" t="s">
        <v>0</v>
      </c>
      <c r="I134" s="73" t="s">
        <v>161</v>
      </c>
      <c r="J134" s="73" t="s">
        <v>48</v>
      </c>
      <c r="K134" s="14">
        <f>K135</f>
        <v>3854979.57</v>
      </c>
      <c r="L134" s="41"/>
      <c r="M134" s="134"/>
      <c r="N134" s="14">
        <f>N135</f>
        <v>3854979.57</v>
      </c>
    </row>
    <row r="135" spans="2:14" s="3" customFormat="1" ht="12.75">
      <c r="B135" s="49" t="s">
        <v>53</v>
      </c>
      <c r="C135" s="48"/>
      <c r="D135" s="4"/>
      <c r="E135" s="4"/>
      <c r="F135" s="4"/>
      <c r="G135" s="126">
        <v>261</v>
      </c>
      <c r="H135" s="31" t="s">
        <v>0</v>
      </c>
      <c r="I135" s="73" t="s">
        <v>161</v>
      </c>
      <c r="J135" s="73" t="s">
        <v>49</v>
      </c>
      <c r="K135" s="14">
        <v>3854979.57</v>
      </c>
      <c r="L135" s="41"/>
      <c r="M135" s="134"/>
      <c r="N135" s="14">
        <v>3854979.57</v>
      </c>
    </row>
    <row r="136" spans="2:14" s="3" customFormat="1" ht="12.75">
      <c r="B136" s="35" t="s">
        <v>68</v>
      </c>
      <c r="C136" s="48"/>
      <c r="D136" s="4"/>
      <c r="E136" s="4"/>
      <c r="F136" s="4"/>
      <c r="G136" s="125">
        <v>261</v>
      </c>
      <c r="H136" s="31" t="s">
        <v>0</v>
      </c>
      <c r="I136" s="31" t="s">
        <v>162</v>
      </c>
      <c r="J136" s="31"/>
      <c r="K136" s="14">
        <v>20000</v>
      </c>
      <c r="L136" s="40"/>
      <c r="M136" s="50"/>
      <c r="N136" s="14">
        <v>20000</v>
      </c>
    </row>
    <row r="137" spans="2:14" s="3" customFormat="1" ht="19.5" customHeight="1">
      <c r="B137" s="20" t="s">
        <v>66</v>
      </c>
      <c r="C137" s="48"/>
      <c r="D137" s="4"/>
      <c r="E137" s="4"/>
      <c r="F137" s="4"/>
      <c r="G137" s="125">
        <v>261</v>
      </c>
      <c r="H137" s="31" t="s">
        <v>0</v>
      </c>
      <c r="I137" s="31" t="s">
        <v>162</v>
      </c>
      <c r="J137" s="31" t="s">
        <v>48</v>
      </c>
      <c r="K137" s="14">
        <v>20000</v>
      </c>
      <c r="L137" s="40"/>
      <c r="M137" s="112">
        <f>M138</f>
        <v>-5391.129999999999</v>
      </c>
      <c r="N137" s="14">
        <f>N138</f>
        <v>14608.87</v>
      </c>
    </row>
    <row r="138" spans="2:14" s="3" customFormat="1" ht="15.75" customHeight="1">
      <c r="B138" s="49" t="s">
        <v>53</v>
      </c>
      <c r="C138" s="48"/>
      <c r="D138" s="4"/>
      <c r="E138" s="4"/>
      <c r="F138" s="4"/>
      <c r="G138" s="125">
        <v>261</v>
      </c>
      <c r="H138" s="31" t="s">
        <v>0</v>
      </c>
      <c r="I138" s="31" t="s">
        <v>162</v>
      </c>
      <c r="J138" s="31" t="s">
        <v>49</v>
      </c>
      <c r="K138" s="14">
        <v>20000</v>
      </c>
      <c r="L138" s="40"/>
      <c r="M138" s="112">
        <f>N138-K138</f>
        <v>-5391.129999999999</v>
      </c>
      <c r="N138" s="14">
        <v>14608.87</v>
      </c>
    </row>
    <row r="139" spans="2:14" s="3" customFormat="1" ht="15.75" customHeight="1">
      <c r="B139" s="169" t="s">
        <v>127</v>
      </c>
      <c r="C139" s="58"/>
      <c r="D139" s="37"/>
      <c r="E139" s="37"/>
      <c r="F139" s="37"/>
      <c r="G139" s="125">
        <v>261</v>
      </c>
      <c r="H139" s="31" t="s">
        <v>0</v>
      </c>
      <c r="I139" s="31" t="s">
        <v>162</v>
      </c>
      <c r="J139" s="46" t="s">
        <v>87</v>
      </c>
      <c r="K139" s="47">
        <v>0</v>
      </c>
      <c r="L139" s="40"/>
      <c r="M139" s="112">
        <f>M140</f>
        <v>5391.13</v>
      </c>
      <c r="N139" s="47">
        <f>N140</f>
        <v>5391.13</v>
      </c>
    </row>
    <row r="140" spans="2:14" s="3" customFormat="1" ht="15.75" customHeight="1">
      <c r="B140" s="169" t="s">
        <v>128</v>
      </c>
      <c r="C140" s="58"/>
      <c r="D140" s="37"/>
      <c r="E140" s="37"/>
      <c r="F140" s="37"/>
      <c r="G140" s="125">
        <v>261</v>
      </c>
      <c r="H140" s="31" t="s">
        <v>0</v>
      </c>
      <c r="I140" s="31" t="s">
        <v>162</v>
      </c>
      <c r="J140" s="46" t="s">
        <v>88</v>
      </c>
      <c r="K140" s="47">
        <v>0</v>
      </c>
      <c r="L140" s="40"/>
      <c r="M140" s="112">
        <v>5391.13</v>
      </c>
      <c r="N140" s="47">
        <f>K140+M140</f>
        <v>5391.13</v>
      </c>
    </row>
    <row r="141" spans="2:14" s="3" customFormat="1" ht="27" customHeight="1">
      <c r="B141" s="180" t="s">
        <v>207</v>
      </c>
      <c r="C141" s="58"/>
      <c r="D141" s="37"/>
      <c r="E141" s="37"/>
      <c r="F141" s="37"/>
      <c r="G141" s="125">
        <v>261</v>
      </c>
      <c r="H141" s="46" t="s">
        <v>0</v>
      </c>
      <c r="I141" s="46" t="s">
        <v>208</v>
      </c>
      <c r="J141" s="46"/>
      <c r="K141" s="47">
        <f>K142+K145</f>
        <v>1752708.72</v>
      </c>
      <c r="L141" s="40"/>
      <c r="M141" s="112">
        <f>M142+M145</f>
        <v>-3.6000000000931323</v>
      </c>
      <c r="N141" s="47">
        <f>N142+N145</f>
        <v>1752705.1199999999</v>
      </c>
    </row>
    <row r="142" spans="2:14" s="3" customFormat="1" ht="24" customHeight="1">
      <c r="B142" s="49" t="s">
        <v>117</v>
      </c>
      <c r="C142" s="58"/>
      <c r="D142" s="37"/>
      <c r="E142" s="37"/>
      <c r="F142" s="37"/>
      <c r="G142" s="125">
        <v>261</v>
      </c>
      <c r="H142" s="46" t="s">
        <v>0</v>
      </c>
      <c r="I142" s="46" t="s">
        <v>163</v>
      </c>
      <c r="J142" s="46"/>
      <c r="K142" s="47">
        <v>371532.72</v>
      </c>
      <c r="L142" s="40"/>
      <c r="M142" s="112"/>
      <c r="N142" s="47">
        <v>371532.72</v>
      </c>
    </row>
    <row r="143" spans="2:14" s="3" customFormat="1" ht="15.75" customHeight="1">
      <c r="B143" s="20" t="s">
        <v>66</v>
      </c>
      <c r="C143" s="58"/>
      <c r="D143" s="37"/>
      <c r="E143" s="37"/>
      <c r="F143" s="37"/>
      <c r="G143" s="125">
        <v>261</v>
      </c>
      <c r="H143" s="46" t="s">
        <v>0</v>
      </c>
      <c r="I143" s="46" t="s">
        <v>163</v>
      </c>
      <c r="J143" s="46" t="s">
        <v>48</v>
      </c>
      <c r="K143" s="47">
        <v>371532.72</v>
      </c>
      <c r="L143" s="40"/>
      <c r="M143" s="112"/>
      <c r="N143" s="47">
        <v>371532.72</v>
      </c>
    </row>
    <row r="144" spans="2:14" s="3" customFormat="1" ht="19.5" customHeight="1">
      <c r="B144" s="49" t="s">
        <v>53</v>
      </c>
      <c r="C144" s="58"/>
      <c r="D144" s="37"/>
      <c r="E144" s="37"/>
      <c r="F144" s="37"/>
      <c r="G144" s="125">
        <v>261</v>
      </c>
      <c r="H144" s="46" t="s">
        <v>0</v>
      </c>
      <c r="I144" s="46" t="s">
        <v>163</v>
      </c>
      <c r="J144" s="46" t="s">
        <v>49</v>
      </c>
      <c r="K144" s="47">
        <v>371532.72</v>
      </c>
      <c r="L144" s="40"/>
      <c r="M144" s="112"/>
      <c r="N144" s="47">
        <v>371532.72</v>
      </c>
    </row>
    <row r="145" spans="2:14" s="3" customFormat="1" ht="24" customHeight="1">
      <c r="B145" s="49" t="s">
        <v>113</v>
      </c>
      <c r="C145" s="58"/>
      <c r="D145" s="37"/>
      <c r="E145" s="37"/>
      <c r="F145" s="37"/>
      <c r="G145" s="125">
        <v>261</v>
      </c>
      <c r="H145" s="46" t="s">
        <v>0</v>
      </c>
      <c r="I145" s="31" t="s">
        <v>164</v>
      </c>
      <c r="J145" s="46"/>
      <c r="K145" s="47">
        <v>1381176</v>
      </c>
      <c r="L145" s="40"/>
      <c r="M145" s="112">
        <f>M146</f>
        <v>-3.6000000000931323</v>
      </c>
      <c r="N145" s="47">
        <f>N146</f>
        <v>1381172.4</v>
      </c>
    </row>
    <row r="146" spans="2:14" s="3" customFormat="1" ht="12" customHeight="1">
      <c r="B146" s="20" t="s">
        <v>66</v>
      </c>
      <c r="C146" s="58"/>
      <c r="D146" s="37"/>
      <c r="E146" s="37"/>
      <c r="F146" s="37"/>
      <c r="G146" s="125">
        <v>261</v>
      </c>
      <c r="H146" s="46" t="s">
        <v>0</v>
      </c>
      <c r="I146" s="31" t="s">
        <v>164</v>
      </c>
      <c r="J146" s="46" t="s">
        <v>48</v>
      </c>
      <c r="K146" s="47">
        <v>1381176</v>
      </c>
      <c r="L146" s="40"/>
      <c r="M146" s="112">
        <f>M147</f>
        <v>-3.6000000000931323</v>
      </c>
      <c r="N146" s="47">
        <f>N147</f>
        <v>1381172.4</v>
      </c>
    </row>
    <row r="147" spans="2:14" s="3" customFormat="1" ht="17.25" customHeight="1">
      <c r="B147" s="49" t="s">
        <v>53</v>
      </c>
      <c r="C147" s="58"/>
      <c r="D147" s="37"/>
      <c r="E147" s="37"/>
      <c r="F147" s="37"/>
      <c r="G147" s="125">
        <v>261</v>
      </c>
      <c r="H147" s="46" t="s">
        <v>0</v>
      </c>
      <c r="I147" s="31" t="s">
        <v>164</v>
      </c>
      <c r="J147" s="46" t="s">
        <v>49</v>
      </c>
      <c r="K147" s="47">
        <v>1381176</v>
      </c>
      <c r="L147" s="40"/>
      <c r="M147" s="112">
        <f>N147-K147</f>
        <v>-3.6000000000931323</v>
      </c>
      <c r="N147" s="47">
        <v>1381172.4</v>
      </c>
    </row>
    <row r="148" spans="2:14" s="6" customFormat="1" ht="12.75">
      <c r="B148" s="59" t="s">
        <v>35</v>
      </c>
      <c r="C148" s="60">
        <v>4653571</v>
      </c>
      <c r="D148" s="60">
        <v>6023076</v>
      </c>
      <c r="E148" s="60">
        <v>5863076</v>
      </c>
      <c r="F148" s="60">
        <v>5139904</v>
      </c>
      <c r="G148" s="125">
        <v>261</v>
      </c>
      <c r="H148" s="61" t="s">
        <v>29</v>
      </c>
      <c r="I148" s="61"/>
      <c r="J148" s="61"/>
      <c r="K148" s="62">
        <v>8827709.56</v>
      </c>
      <c r="L148" s="38">
        <f aca="true" t="shared" si="4" ref="L148:N150">L149</f>
        <v>126278.12</v>
      </c>
      <c r="M148" s="165">
        <f>M149</f>
        <v>129483.53999999944</v>
      </c>
      <c r="N148" s="62">
        <f t="shared" si="4"/>
        <v>8957193.1</v>
      </c>
    </row>
    <row r="149" spans="2:14" s="44" customFormat="1" ht="12.75">
      <c r="B149" s="59" t="s">
        <v>1</v>
      </c>
      <c r="C149" s="60">
        <v>3944191</v>
      </c>
      <c r="D149" s="60">
        <v>5111016</v>
      </c>
      <c r="E149" s="60">
        <v>4951016</v>
      </c>
      <c r="F149" s="60">
        <v>4295404</v>
      </c>
      <c r="G149" s="125">
        <v>261</v>
      </c>
      <c r="H149" s="61" t="s">
        <v>30</v>
      </c>
      <c r="I149" s="61"/>
      <c r="J149" s="61"/>
      <c r="K149" s="62">
        <v>8827709.56</v>
      </c>
      <c r="L149" s="38">
        <f t="shared" si="4"/>
        <v>126278.12</v>
      </c>
      <c r="M149" s="165">
        <f>M150</f>
        <v>129483.53999999944</v>
      </c>
      <c r="N149" s="62">
        <f>N150</f>
        <v>8957193.1</v>
      </c>
    </row>
    <row r="150" spans="2:14" s="45" customFormat="1" ht="25.5">
      <c r="B150" s="63" t="s">
        <v>188</v>
      </c>
      <c r="C150" s="64">
        <v>1547280</v>
      </c>
      <c r="D150" s="64">
        <v>2189360</v>
      </c>
      <c r="E150" s="64">
        <v>1989360</v>
      </c>
      <c r="F150" s="64">
        <v>1642000</v>
      </c>
      <c r="G150" s="125">
        <v>261</v>
      </c>
      <c r="H150" s="65" t="s">
        <v>30</v>
      </c>
      <c r="I150" s="65" t="s">
        <v>165</v>
      </c>
      <c r="J150" s="91"/>
      <c r="K150" s="92">
        <f>K151+K162+K169+K156</f>
        <v>8834101.72</v>
      </c>
      <c r="L150" s="184">
        <f t="shared" si="4"/>
        <v>126278.12</v>
      </c>
      <c r="M150" s="185">
        <f>M151+M162+M169</f>
        <v>129483.53999999944</v>
      </c>
      <c r="N150" s="92">
        <f>N151+N162+N169</f>
        <v>8957193.1</v>
      </c>
    </row>
    <row r="151" spans="2:14" s="45" customFormat="1" ht="12.75">
      <c r="B151" s="63" t="s">
        <v>71</v>
      </c>
      <c r="C151" s="64"/>
      <c r="D151" s="64"/>
      <c r="E151" s="64"/>
      <c r="F151" s="64"/>
      <c r="G151" s="125">
        <v>261</v>
      </c>
      <c r="H151" s="65" t="s">
        <v>30</v>
      </c>
      <c r="I151" s="183" t="s">
        <v>166</v>
      </c>
      <c r="J151" s="93"/>
      <c r="K151" s="94">
        <f>K152+K156+K159</f>
        <v>4804565.600000001</v>
      </c>
      <c r="L151" s="148">
        <v>126278.12</v>
      </c>
      <c r="M151" s="148">
        <f>M152+M156+M159</f>
        <v>171531.48999999944</v>
      </c>
      <c r="N151" s="94">
        <f>N152+N156+N159</f>
        <v>4976097.09</v>
      </c>
    </row>
    <row r="152" spans="2:14" s="45" customFormat="1" ht="12.75">
      <c r="B152" s="180" t="s">
        <v>189</v>
      </c>
      <c r="C152" s="88"/>
      <c r="D152" s="88"/>
      <c r="E152" s="88"/>
      <c r="F152" s="89"/>
      <c r="G152" s="125">
        <v>261</v>
      </c>
      <c r="H152" s="65" t="s">
        <v>30</v>
      </c>
      <c r="I152" s="183" t="s">
        <v>190</v>
      </c>
      <c r="J152" s="93"/>
      <c r="K152" s="94">
        <f>K153</f>
        <v>4798173.44</v>
      </c>
      <c r="L152" s="148"/>
      <c r="M152" s="148">
        <f aca="true" t="shared" si="5" ref="M152:N154">M153</f>
        <v>40198.64999999944</v>
      </c>
      <c r="N152" s="94">
        <f t="shared" si="5"/>
        <v>4838372.09</v>
      </c>
    </row>
    <row r="153" spans="2:14" s="45" customFormat="1" ht="12.75">
      <c r="B153" s="87" t="s">
        <v>82</v>
      </c>
      <c r="C153" s="88"/>
      <c r="D153" s="88"/>
      <c r="E153" s="88"/>
      <c r="F153" s="89"/>
      <c r="G153" s="125">
        <v>261</v>
      </c>
      <c r="H153" s="65" t="s">
        <v>30</v>
      </c>
      <c r="I153" s="93" t="s">
        <v>167</v>
      </c>
      <c r="J153" s="186"/>
      <c r="K153" s="187">
        <v>4798173.44</v>
      </c>
      <c r="L153" s="90"/>
      <c r="M153" s="188">
        <f t="shared" si="5"/>
        <v>40198.64999999944</v>
      </c>
      <c r="N153" s="187">
        <f t="shared" si="5"/>
        <v>4838372.09</v>
      </c>
    </row>
    <row r="154" spans="2:14" s="45" customFormat="1" ht="25.5">
      <c r="B154" s="87" t="s">
        <v>89</v>
      </c>
      <c r="C154" s="88"/>
      <c r="D154" s="88"/>
      <c r="E154" s="88"/>
      <c r="F154" s="89"/>
      <c r="G154" s="125">
        <v>261</v>
      </c>
      <c r="H154" s="93" t="s">
        <v>30</v>
      </c>
      <c r="I154" s="93" t="s">
        <v>167</v>
      </c>
      <c r="J154" s="93" t="s">
        <v>87</v>
      </c>
      <c r="K154" s="94">
        <v>4798173.44</v>
      </c>
      <c r="L154" s="90"/>
      <c r="M154" s="148">
        <f t="shared" si="5"/>
        <v>40198.64999999944</v>
      </c>
      <c r="N154" s="94">
        <f t="shared" si="5"/>
        <v>4838372.09</v>
      </c>
    </row>
    <row r="155" spans="2:14" s="45" customFormat="1" ht="15" customHeight="1">
      <c r="B155" s="87" t="s">
        <v>90</v>
      </c>
      <c r="C155" s="88"/>
      <c r="D155" s="88"/>
      <c r="E155" s="88"/>
      <c r="F155" s="89"/>
      <c r="G155" s="125">
        <v>261</v>
      </c>
      <c r="H155" s="93" t="s">
        <v>30</v>
      </c>
      <c r="I155" s="93" t="s">
        <v>167</v>
      </c>
      <c r="J155" s="93" t="s">
        <v>88</v>
      </c>
      <c r="K155" s="94">
        <v>4798173.44</v>
      </c>
      <c r="L155" s="90"/>
      <c r="M155" s="147">
        <f>N155-K155</f>
        <v>40198.64999999944</v>
      </c>
      <c r="N155" s="94">
        <v>4838372.09</v>
      </c>
    </row>
    <row r="156" spans="2:14" s="45" customFormat="1" ht="42.75" customHeight="1">
      <c r="B156" s="87" t="s">
        <v>135</v>
      </c>
      <c r="C156" s="88"/>
      <c r="D156" s="88"/>
      <c r="E156" s="88"/>
      <c r="F156" s="89"/>
      <c r="G156" s="125">
        <v>261</v>
      </c>
      <c r="H156" s="93" t="s">
        <v>30</v>
      </c>
      <c r="I156" s="93" t="s">
        <v>168</v>
      </c>
      <c r="J156" s="93"/>
      <c r="K156" s="94">
        <f>K157</f>
        <v>6392.16</v>
      </c>
      <c r="L156" s="90"/>
      <c r="M156" s="147">
        <f>M157</f>
        <v>-6392.16</v>
      </c>
      <c r="N156" s="94">
        <f>N157</f>
        <v>0</v>
      </c>
    </row>
    <row r="157" spans="2:14" s="45" customFormat="1" ht="24.75" customHeight="1">
      <c r="B157" s="87" t="s">
        <v>89</v>
      </c>
      <c r="C157" s="88"/>
      <c r="D157" s="88"/>
      <c r="E157" s="88"/>
      <c r="F157" s="89"/>
      <c r="G157" s="125">
        <v>261</v>
      </c>
      <c r="H157" s="93" t="s">
        <v>30</v>
      </c>
      <c r="I157" s="93" t="s">
        <v>168</v>
      </c>
      <c r="J157" s="93" t="s">
        <v>87</v>
      </c>
      <c r="K157" s="94">
        <f>K158</f>
        <v>6392.16</v>
      </c>
      <c r="L157" s="90"/>
      <c r="M157" s="147">
        <f>M158</f>
        <v>-6392.16</v>
      </c>
      <c r="N157" s="94">
        <f>N158</f>
        <v>0</v>
      </c>
    </row>
    <row r="158" spans="2:14" s="45" customFormat="1" ht="15" customHeight="1">
      <c r="B158" s="87" t="s">
        <v>90</v>
      </c>
      <c r="C158" s="88"/>
      <c r="D158" s="88"/>
      <c r="E158" s="88"/>
      <c r="F158" s="89"/>
      <c r="G158" s="125">
        <v>261</v>
      </c>
      <c r="H158" s="93" t="s">
        <v>30</v>
      </c>
      <c r="I158" s="93" t="s">
        <v>168</v>
      </c>
      <c r="J158" s="93" t="s">
        <v>88</v>
      </c>
      <c r="K158" s="94">
        <v>6392.16</v>
      </c>
      <c r="L158" s="90"/>
      <c r="M158" s="147">
        <v>-6392.16</v>
      </c>
      <c r="N158" s="94">
        <f>K158+M158</f>
        <v>0</v>
      </c>
    </row>
    <row r="159" spans="2:14" s="45" customFormat="1" ht="15" customHeight="1">
      <c r="B159" s="87" t="s">
        <v>129</v>
      </c>
      <c r="C159" s="88"/>
      <c r="D159" s="88"/>
      <c r="E159" s="88"/>
      <c r="F159" s="89"/>
      <c r="G159" s="125">
        <v>261</v>
      </c>
      <c r="H159" s="93" t="s">
        <v>30</v>
      </c>
      <c r="I159" s="93" t="s">
        <v>169</v>
      </c>
      <c r="J159" s="93"/>
      <c r="K159" s="94">
        <v>0</v>
      </c>
      <c r="L159" s="90"/>
      <c r="M159" s="147">
        <f>M160</f>
        <v>137725</v>
      </c>
      <c r="N159" s="94">
        <f>N160</f>
        <v>137725</v>
      </c>
    </row>
    <row r="160" spans="2:14" s="45" customFormat="1" ht="25.5" customHeight="1">
      <c r="B160" s="87" t="s">
        <v>89</v>
      </c>
      <c r="C160" s="88"/>
      <c r="D160" s="88"/>
      <c r="E160" s="88"/>
      <c r="F160" s="89"/>
      <c r="G160" s="125">
        <v>261</v>
      </c>
      <c r="H160" s="93" t="s">
        <v>30</v>
      </c>
      <c r="I160" s="93" t="s">
        <v>169</v>
      </c>
      <c r="J160" s="93" t="s">
        <v>87</v>
      </c>
      <c r="K160" s="94">
        <v>0</v>
      </c>
      <c r="L160" s="90"/>
      <c r="M160" s="147">
        <v>137725</v>
      </c>
      <c r="N160" s="94">
        <f>N161</f>
        <v>137725</v>
      </c>
    </row>
    <row r="161" spans="2:14" s="45" customFormat="1" ht="15" customHeight="1">
      <c r="B161" s="87" t="s">
        <v>90</v>
      </c>
      <c r="C161" s="88"/>
      <c r="D161" s="88"/>
      <c r="E161" s="88"/>
      <c r="F161" s="89"/>
      <c r="G161" s="125">
        <v>261</v>
      </c>
      <c r="H161" s="93" t="s">
        <v>30</v>
      </c>
      <c r="I161" s="93" t="s">
        <v>169</v>
      </c>
      <c r="J161" s="93" t="s">
        <v>88</v>
      </c>
      <c r="K161" s="94">
        <v>0</v>
      </c>
      <c r="L161" s="90"/>
      <c r="M161" s="147">
        <v>137725</v>
      </c>
      <c r="N161" s="94">
        <f>K161+M161</f>
        <v>137725</v>
      </c>
    </row>
    <row r="162" spans="2:14" s="45" customFormat="1" ht="25.5" customHeight="1">
      <c r="B162" s="180" t="s">
        <v>194</v>
      </c>
      <c r="C162" s="88"/>
      <c r="D162" s="88"/>
      <c r="E162" s="88"/>
      <c r="F162" s="89"/>
      <c r="G162" s="125">
        <v>261</v>
      </c>
      <c r="H162" s="93" t="s">
        <v>30</v>
      </c>
      <c r="I162" s="181" t="s">
        <v>195</v>
      </c>
      <c r="J162" s="93"/>
      <c r="K162" s="94">
        <v>3254277.64</v>
      </c>
      <c r="L162" s="90"/>
      <c r="M162" s="136"/>
      <c r="N162" s="94">
        <f>K162+M162</f>
        <v>3254277.64</v>
      </c>
    </row>
    <row r="163" spans="2:14" s="45" customFormat="1" ht="15" customHeight="1">
      <c r="B163" s="180" t="s">
        <v>196</v>
      </c>
      <c r="C163" s="88"/>
      <c r="D163" s="88"/>
      <c r="E163" s="88"/>
      <c r="F163" s="89"/>
      <c r="G163" s="125">
        <v>261</v>
      </c>
      <c r="H163" s="93" t="s">
        <v>30</v>
      </c>
      <c r="I163" s="181" t="s">
        <v>197</v>
      </c>
      <c r="J163" s="93"/>
      <c r="K163" s="94">
        <f>K164</f>
        <v>3254277.64</v>
      </c>
      <c r="L163" s="90"/>
      <c r="M163" s="136"/>
      <c r="N163" s="94">
        <f>N164</f>
        <v>3254277.64</v>
      </c>
    </row>
    <row r="164" spans="2:14" s="45" customFormat="1" ht="15" customHeight="1">
      <c r="B164" s="180" t="s">
        <v>198</v>
      </c>
      <c r="C164" s="88"/>
      <c r="D164" s="88"/>
      <c r="E164" s="88"/>
      <c r="F164" s="89"/>
      <c r="G164" s="125">
        <v>261</v>
      </c>
      <c r="H164" s="93" t="s">
        <v>30</v>
      </c>
      <c r="I164" s="93" t="s">
        <v>170</v>
      </c>
      <c r="J164" s="93"/>
      <c r="K164" s="94">
        <f>K165+K167</f>
        <v>3254277.64</v>
      </c>
      <c r="L164" s="90"/>
      <c r="M164" s="136">
        <f>M165+M167</f>
        <v>0</v>
      </c>
      <c r="N164" s="94">
        <f>N165+N167</f>
        <v>3254277.64</v>
      </c>
    </row>
    <row r="165" spans="2:14" s="45" customFormat="1" ht="16.5" customHeight="1">
      <c r="B165" s="20" t="s">
        <v>66</v>
      </c>
      <c r="C165" s="88"/>
      <c r="D165" s="88"/>
      <c r="E165" s="88"/>
      <c r="F165" s="89"/>
      <c r="G165" s="125">
        <v>261</v>
      </c>
      <c r="H165" s="93" t="s">
        <v>30</v>
      </c>
      <c r="I165" s="93" t="s">
        <v>170</v>
      </c>
      <c r="J165" s="93" t="s">
        <v>48</v>
      </c>
      <c r="K165" s="94">
        <v>0</v>
      </c>
      <c r="L165" s="90"/>
      <c r="M165" s="136">
        <f>M166</f>
        <v>17440</v>
      </c>
      <c r="N165" s="94">
        <f>N166</f>
        <v>17440</v>
      </c>
    </row>
    <row r="166" spans="2:14" s="45" customFormat="1" ht="15" customHeight="1">
      <c r="B166" s="49" t="s">
        <v>53</v>
      </c>
      <c r="C166" s="88"/>
      <c r="D166" s="88"/>
      <c r="E166" s="88"/>
      <c r="F166" s="89"/>
      <c r="G166" s="125">
        <v>261</v>
      </c>
      <c r="H166" s="93" t="s">
        <v>30</v>
      </c>
      <c r="I166" s="93" t="s">
        <v>170</v>
      </c>
      <c r="J166" s="93" t="s">
        <v>49</v>
      </c>
      <c r="K166" s="94">
        <v>0</v>
      </c>
      <c r="L166" s="90"/>
      <c r="M166" s="136">
        <v>17440</v>
      </c>
      <c r="N166" s="94">
        <f>K166+M166</f>
        <v>17440</v>
      </c>
    </row>
    <row r="167" spans="2:14" s="45" customFormat="1" ht="25.5" customHeight="1">
      <c r="B167" s="87" t="s">
        <v>89</v>
      </c>
      <c r="C167" s="88"/>
      <c r="D167" s="88"/>
      <c r="E167" s="88"/>
      <c r="F167" s="89"/>
      <c r="G167" s="125">
        <v>261</v>
      </c>
      <c r="H167" s="93" t="s">
        <v>30</v>
      </c>
      <c r="I167" s="93" t="s">
        <v>170</v>
      </c>
      <c r="J167" s="93" t="s">
        <v>87</v>
      </c>
      <c r="K167" s="94">
        <v>3254277.64</v>
      </c>
      <c r="L167" s="90"/>
      <c r="M167" s="136">
        <f>M168</f>
        <v>-17440</v>
      </c>
      <c r="N167" s="94">
        <f>N168</f>
        <v>3236837.64</v>
      </c>
    </row>
    <row r="168" spans="2:14" s="45" customFormat="1" ht="12.75">
      <c r="B168" s="87" t="s">
        <v>90</v>
      </c>
      <c r="C168" s="88"/>
      <c r="D168" s="88"/>
      <c r="E168" s="88"/>
      <c r="F168" s="89"/>
      <c r="G168" s="125">
        <v>261</v>
      </c>
      <c r="H168" s="93" t="s">
        <v>30</v>
      </c>
      <c r="I168" s="93" t="s">
        <v>170</v>
      </c>
      <c r="J168" s="93" t="s">
        <v>88</v>
      </c>
      <c r="K168" s="94">
        <v>3254277.64</v>
      </c>
      <c r="L168" s="90"/>
      <c r="M168" s="136">
        <v>-17440</v>
      </c>
      <c r="N168" s="94">
        <v>3236837.64</v>
      </c>
    </row>
    <row r="169" spans="2:14" s="45" customFormat="1" ht="25.5">
      <c r="B169" s="87" t="s">
        <v>114</v>
      </c>
      <c r="C169" s="88"/>
      <c r="D169" s="88"/>
      <c r="E169" s="88"/>
      <c r="F169" s="89"/>
      <c r="G169" s="125">
        <v>261</v>
      </c>
      <c r="H169" s="93" t="s">
        <v>30</v>
      </c>
      <c r="I169" s="69" t="s">
        <v>192</v>
      </c>
      <c r="J169" s="93"/>
      <c r="K169" s="94">
        <v>768866.3200000001</v>
      </c>
      <c r="L169" s="90"/>
      <c r="M169" s="148">
        <f aca="true" t="shared" si="6" ref="M169:N172">M170</f>
        <v>-42047.95</v>
      </c>
      <c r="N169" s="94">
        <f t="shared" si="6"/>
        <v>726818.37</v>
      </c>
    </row>
    <row r="170" spans="2:14" s="45" customFormat="1" ht="15.75" customHeight="1">
      <c r="B170" s="87" t="s">
        <v>82</v>
      </c>
      <c r="C170" s="88"/>
      <c r="D170" s="88"/>
      <c r="E170" s="88"/>
      <c r="F170" s="89"/>
      <c r="G170" s="125">
        <v>261</v>
      </c>
      <c r="H170" s="93" t="s">
        <v>30</v>
      </c>
      <c r="I170" s="69" t="s">
        <v>193</v>
      </c>
      <c r="J170" s="93"/>
      <c r="K170" s="94">
        <v>768866.3200000001</v>
      </c>
      <c r="L170" s="90"/>
      <c r="M170" s="148">
        <f>M172</f>
        <v>-42047.95</v>
      </c>
      <c r="N170" s="94">
        <f>N172</f>
        <v>726818.37</v>
      </c>
    </row>
    <row r="171" spans="2:14" s="45" customFormat="1" ht="15.75" customHeight="1">
      <c r="B171" s="87" t="s">
        <v>191</v>
      </c>
      <c r="C171" s="88"/>
      <c r="D171" s="88"/>
      <c r="E171" s="88"/>
      <c r="F171" s="89"/>
      <c r="G171" s="125">
        <v>261</v>
      </c>
      <c r="H171" s="93" t="s">
        <v>30</v>
      </c>
      <c r="I171" s="69" t="s">
        <v>171</v>
      </c>
      <c r="J171" s="93"/>
      <c r="K171" s="94">
        <v>768866.3200000001</v>
      </c>
      <c r="L171" s="90"/>
      <c r="M171" s="148">
        <f>M173</f>
        <v>-42047.95</v>
      </c>
      <c r="N171" s="94">
        <f>N173</f>
        <v>726818.37</v>
      </c>
    </row>
    <row r="172" spans="2:14" ht="17.25" customHeight="1">
      <c r="B172" s="20" t="s">
        <v>66</v>
      </c>
      <c r="C172" s="66"/>
      <c r="D172" s="66"/>
      <c r="E172" s="66"/>
      <c r="F172" s="67"/>
      <c r="G172" s="125">
        <v>261</v>
      </c>
      <c r="H172" s="99" t="s">
        <v>30</v>
      </c>
      <c r="I172" s="69" t="s">
        <v>171</v>
      </c>
      <c r="J172" s="99" t="s">
        <v>48</v>
      </c>
      <c r="K172" s="100">
        <v>768866.3200000001</v>
      </c>
      <c r="L172" s="42" t="e">
        <f>L173</f>
        <v>#REF!</v>
      </c>
      <c r="M172" s="112">
        <f t="shared" si="6"/>
        <v>-42047.95</v>
      </c>
      <c r="N172" s="100">
        <f t="shared" si="6"/>
        <v>726818.37</v>
      </c>
    </row>
    <row r="173" spans="2:14" ht="14.25" customHeight="1">
      <c r="B173" s="20" t="s">
        <v>53</v>
      </c>
      <c r="C173" s="68"/>
      <c r="D173" s="68"/>
      <c r="E173" s="68"/>
      <c r="F173" s="68"/>
      <c r="G173" s="125">
        <v>261</v>
      </c>
      <c r="H173" s="69" t="s">
        <v>30</v>
      </c>
      <c r="I173" s="69" t="s">
        <v>171</v>
      </c>
      <c r="J173" s="69" t="s">
        <v>49</v>
      </c>
      <c r="K173" s="70">
        <v>768866.3200000001</v>
      </c>
      <c r="L173" s="43" t="e">
        <f>#REF!</f>
        <v>#REF!</v>
      </c>
      <c r="M173" s="112">
        <v>-42047.95</v>
      </c>
      <c r="N173" s="70">
        <v>726818.37</v>
      </c>
    </row>
    <row r="174" spans="1:14" ht="12.75">
      <c r="A174" s="3"/>
      <c r="B174" s="71" t="s">
        <v>15</v>
      </c>
      <c r="C174" s="54">
        <v>37532365</v>
      </c>
      <c r="D174" s="54">
        <v>46582364</v>
      </c>
      <c r="E174" s="54">
        <v>41659364</v>
      </c>
      <c r="F174" s="54">
        <v>39877294</v>
      </c>
      <c r="G174" s="125">
        <v>261</v>
      </c>
      <c r="H174" s="55" t="s">
        <v>32</v>
      </c>
      <c r="I174" s="55"/>
      <c r="J174" s="55"/>
      <c r="K174" s="56">
        <v>125920</v>
      </c>
      <c r="L174" s="39" t="e">
        <f>L175</f>
        <v>#REF!</v>
      </c>
      <c r="M174" s="119"/>
      <c r="N174" s="56">
        <f>N175+N180</f>
        <v>125920</v>
      </c>
    </row>
    <row r="175" spans="1:14" ht="12.75">
      <c r="A175" s="3"/>
      <c r="B175" s="53" t="s">
        <v>16</v>
      </c>
      <c r="C175" s="103">
        <v>34192569</v>
      </c>
      <c r="D175" s="103">
        <v>43222569</v>
      </c>
      <c r="E175" s="103">
        <v>38319569</v>
      </c>
      <c r="F175" s="103">
        <v>36535494</v>
      </c>
      <c r="G175" s="125">
        <v>261</v>
      </c>
      <c r="H175" s="101" t="s">
        <v>33</v>
      </c>
      <c r="I175" s="101"/>
      <c r="J175" s="101"/>
      <c r="K175" s="104">
        <v>97920</v>
      </c>
      <c r="L175" s="39" t="e">
        <f>#REF!</f>
        <v>#REF!</v>
      </c>
      <c r="M175" s="112"/>
      <c r="N175" s="104">
        <v>97920</v>
      </c>
    </row>
    <row r="176" spans="2:14" ht="25.5">
      <c r="B176" s="107" t="s">
        <v>83</v>
      </c>
      <c r="C176" s="149"/>
      <c r="D176" s="149"/>
      <c r="E176" s="149"/>
      <c r="F176" s="149"/>
      <c r="G176" s="125">
        <v>261</v>
      </c>
      <c r="H176" s="69" t="s">
        <v>33</v>
      </c>
      <c r="I176" s="69" t="s">
        <v>172</v>
      </c>
      <c r="J176" s="69"/>
      <c r="K176" s="70">
        <v>97920</v>
      </c>
      <c r="L176" s="102"/>
      <c r="M176" s="112"/>
      <c r="N176" s="70">
        <v>97920</v>
      </c>
    </row>
    <row r="177" spans="2:14" ht="54.75" customHeight="1">
      <c r="B177" s="105" t="s">
        <v>72</v>
      </c>
      <c r="C177" s="149"/>
      <c r="D177" s="149"/>
      <c r="E177" s="149"/>
      <c r="F177" s="149"/>
      <c r="G177" s="125">
        <v>261</v>
      </c>
      <c r="H177" s="170" t="s">
        <v>33</v>
      </c>
      <c r="I177" s="69" t="s">
        <v>173</v>
      </c>
      <c r="J177" s="176"/>
      <c r="K177" s="98">
        <v>97920</v>
      </c>
      <c r="L177" s="40">
        <f>L178</f>
        <v>0</v>
      </c>
      <c r="M177" s="135"/>
      <c r="N177" s="98">
        <v>97920</v>
      </c>
    </row>
    <row r="178" spans="2:14" ht="12.75">
      <c r="B178" s="76" t="s">
        <v>58</v>
      </c>
      <c r="C178" s="149"/>
      <c r="D178" s="149"/>
      <c r="E178" s="149"/>
      <c r="F178" s="149"/>
      <c r="G178" s="125">
        <v>261</v>
      </c>
      <c r="H178" s="178" t="s">
        <v>33</v>
      </c>
      <c r="I178" s="69" t="s">
        <v>173</v>
      </c>
      <c r="J178" s="175" t="s">
        <v>25</v>
      </c>
      <c r="K178" s="78">
        <v>97920</v>
      </c>
      <c r="M178" s="36"/>
      <c r="N178" s="78">
        <v>97920</v>
      </c>
    </row>
    <row r="179" spans="2:14" ht="12.75">
      <c r="B179" s="76" t="s">
        <v>41</v>
      </c>
      <c r="C179" s="149"/>
      <c r="D179" s="149"/>
      <c r="E179" s="149"/>
      <c r="F179" s="149"/>
      <c r="G179" s="137">
        <v>261</v>
      </c>
      <c r="H179" s="177" t="s">
        <v>33</v>
      </c>
      <c r="I179" s="69" t="s">
        <v>173</v>
      </c>
      <c r="J179" s="174" t="s">
        <v>43</v>
      </c>
      <c r="K179" s="100">
        <v>97920</v>
      </c>
      <c r="M179" s="150"/>
      <c r="N179" s="100">
        <v>97920</v>
      </c>
    </row>
    <row r="180" spans="2:14" ht="12.75">
      <c r="B180" s="179" t="s">
        <v>134</v>
      </c>
      <c r="C180" s="72"/>
      <c r="D180" s="72"/>
      <c r="E180" s="72"/>
      <c r="F180" s="72"/>
      <c r="G180" s="154">
        <v>261</v>
      </c>
      <c r="H180" s="79" t="s">
        <v>119</v>
      </c>
      <c r="I180" s="79"/>
      <c r="J180" s="79"/>
      <c r="K180" s="155">
        <v>28000</v>
      </c>
      <c r="L180" s="50"/>
      <c r="M180" s="119"/>
      <c r="N180" s="155">
        <v>28000</v>
      </c>
    </row>
    <row r="181" spans="2:14" ht="12.75">
      <c r="B181" s="108" t="s">
        <v>74</v>
      </c>
      <c r="C181" s="72"/>
      <c r="D181" s="72"/>
      <c r="E181" s="72"/>
      <c r="F181" s="72"/>
      <c r="G181" s="140">
        <v>261</v>
      </c>
      <c r="H181" s="69" t="s">
        <v>119</v>
      </c>
      <c r="I181" s="69" t="s">
        <v>143</v>
      </c>
      <c r="J181" s="69"/>
      <c r="K181" s="70">
        <v>28000</v>
      </c>
      <c r="L181" s="36"/>
      <c r="M181" s="112"/>
      <c r="N181" s="70">
        <v>28000</v>
      </c>
    </row>
    <row r="182" spans="2:14" ht="12.75">
      <c r="B182" s="108" t="s">
        <v>130</v>
      </c>
      <c r="C182" s="72"/>
      <c r="D182" s="72"/>
      <c r="E182" s="72"/>
      <c r="F182" s="72"/>
      <c r="G182" s="140">
        <v>261</v>
      </c>
      <c r="H182" s="69" t="s">
        <v>119</v>
      </c>
      <c r="I182" s="69" t="s">
        <v>143</v>
      </c>
      <c r="J182" s="69" t="s">
        <v>132</v>
      </c>
      <c r="K182" s="70">
        <f>K183</f>
        <v>28000</v>
      </c>
      <c r="L182" s="36"/>
      <c r="M182" s="112"/>
      <c r="N182" s="70">
        <f>N183</f>
        <v>28000</v>
      </c>
    </row>
    <row r="183" spans="2:14" ht="12.75">
      <c r="B183" s="153" t="s">
        <v>131</v>
      </c>
      <c r="C183" s="72"/>
      <c r="D183" s="72"/>
      <c r="E183" s="72"/>
      <c r="F183" s="72"/>
      <c r="G183" s="140">
        <v>261</v>
      </c>
      <c r="H183" s="69" t="s">
        <v>119</v>
      </c>
      <c r="I183" s="69" t="s">
        <v>143</v>
      </c>
      <c r="J183" s="69" t="s">
        <v>133</v>
      </c>
      <c r="K183" s="70">
        <v>28000</v>
      </c>
      <c r="L183" s="36"/>
      <c r="M183" s="112"/>
      <c r="N183" s="70">
        <v>28000</v>
      </c>
    </row>
    <row r="184" spans="1:14" ht="12.75">
      <c r="A184" s="6"/>
      <c r="B184" s="80" t="s">
        <v>34</v>
      </c>
      <c r="C184" s="81">
        <v>12527088</v>
      </c>
      <c r="D184" s="81">
        <v>13487079</v>
      </c>
      <c r="E184" s="81">
        <v>13567076</v>
      </c>
      <c r="F184" s="81">
        <v>12527062</v>
      </c>
      <c r="G184" s="126">
        <v>261</v>
      </c>
      <c r="H184" s="151" t="s">
        <v>84</v>
      </c>
      <c r="I184" s="151"/>
      <c r="J184" s="95"/>
      <c r="K184" s="152">
        <v>5671636.45</v>
      </c>
      <c r="M184" s="156"/>
      <c r="N184" s="152">
        <v>5671636.45</v>
      </c>
    </row>
    <row r="185" spans="1:14" ht="12.75">
      <c r="A185" s="6"/>
      <c r="B185" s="71" t="s">
        <v>104</v>
      </c>
      <c r="C185" s="109"/>
      <c r="D185" s="109"/>
      <c r="E185" s="109"/>
      <c r="F185" s="109"/>
      <c r="G185" s="125">
        <v>261</v>
      </c>
      <c r="H185" s="79" t="s">
        <v>105</v>
      </c>
      <c r="I185" s="79"/>
      <c r="J185" s="110"/>
      <c r="K185" s="74">
        <v>5671636.45</v>
      </c>
      <c r="M185" s="112"/>
      <c r="N185" s="74">
        <v>5671636.45</v>
      </c>
    </row>
    <row r="186" spans="1:14" ht="25.5">
      <c r="A186" s="6"/>
      <c r="B186" s="182" t="s">
        <v>202</v>
      </c>
      <c r="C186" s="109"/>
      <c r="D186" s="109"/>
      <c r="E186" s="109"/>
      <c r="F186" s="109"/>
      <c r="G186" s="125">
        <v>261</v>
      </c>
      <c r="H186" s="69" t="s">
        <v>105</v>
      </c>
      <c r="I186" s="69" t="s">
        <v>203</v>
      </c>
      <c r="J186" s="110"/>
      <c r="K186" s="74">
        <f>K187</f>
        <v>5671636.45</v>
      </c>
      <c r="M186" s="112"/>
      <c r="N186" s="74">
        <f>N187</f>
        <v>5671636.45</v>
      </c>
    </row>
    <row r="187" spans="1:14" ht="12.75">
      <c r="A187" s="6"/>
      <c r="B187" s="180" t="s">
        <v>200</v>
      </c>
      <c r="C187" s="109"/>
      <c r="D187" s="109"/>
      <c r="E187" s="109"/>
      <c r="F187" s="109"/>
      <c r="G187" s="125">
        <v>261</v>
      </c>
      <c r="H187" s="69" t="s">
        <v>105</v>
      </c>
      <c r="I187" s="69" t="s">
        <v>204</v>
      </c>
      <c r="J187" s="110"/>
      <c r="K187" s="74">
        <f>K188</f>
        <v>5671636.45</v>
      </c>
      <c r="M187" s="112"/>
      <c r="N187" s="74">
        <f>N188</f>
        <v>5671636.45</v>
      </c>
    </row>
    <row r="188" spans="2:14" ht="30.75" customHeight="1">
      <c r="B188" s="180" t="s">
        <v>201</v>
      </c>
      <c r="C188" s="54">
        <v>12217733</v>
      </c>
      <c r="D188" s="54">
        <v>12217729</v>
      </c>
      <c r="E188" s="54">
        <v>12217724</v>
      </c>
      <c r="F188" s="54">
        <v>12217721</v>
      </c>
      <c r="G188" s="125">
        <v>261</v>
      </c>
      <c r="H188" s="69" t="s">
        <v>105</v>
      </c>
      <c r="I188" s="69" t="s">
        <v>174</v>
      </c>
      <c r="J188" s="111"/>
      <c r="K188" s="74">
        <v>5671636.45</v>
      </c>
      <c r="M188" s="112"/>
      <c r="N188" s="74">
        <v>5671636.45</v>
      </c>
    </row>
    <row r="189" spans="2:14" ht="28.5" customHeight="1">
      <c r="B189" s="87" t="s">
        <v>89</v>
      </c>
      <c r="C189" s="75"/>
      <c r="D189" s="75"/>
      <c r="E189" s="75"/>
      <c r="F189" s="75"/>
      <c r="G189" s="125">
        <v>261</v>
      </c>
      <c r="H189" s="96" t="s">
        <v>105</v>
      </c>
      <c r="I189" s="69" t="s">
        <v>174</v>
      </c>
      <c r="J189" s="97" t="s">
        <v>87</v>
      </c>
      <c r="K189" s="112">
        <f>K190</f>
        <v>5671636.45</v>
      </c>
      <c r="M189" s="112"/>
      <c r="N189" s="112">
        <f>N190</f>
        <v>5671636.45</v>
      </c>
    </row>
    <row r="190" spans="2:14" ht="14.25" customHeight="1">
      <c r="B190" s="87" t="s">
        <v>90</v>
      </c>
      <c r="C190" s="66"/>
      <c r="D190" s="66"/>
      <c r="E190" s="66"/>
      <c r="F190" s="66"/>
      <c r="G190" s="125">
        <v>261</v>
      </c>
      <c r="H190" s="106" t="s">
        <v>105</v>
      </c>
      <c r="I190" s="69" t="s">
        <v>174</v>
      </c>
      <c r="J190" s="77" t="s">
        <v>88</v>
      </c>
      <c r="K190" s="115">
        <v>5671636.45</v>
      </c>
      <c r="M190" s="36"/>
      <c r="N190" s="115">
        <f>K190+M190</f>
        <v>5671636.45</v>
      </c>
    </row>
    <row r="191" spans="2:14" ht="14.25" customHeight="1">
      <c r="B191" s="157"/>
      <c r="C191" s="158"/>
      <c r="D191" s="158"/>
      <c r="E191" s="158"/>
      <c r="F191" s="158"/>
      <c r="G191" s="159"/>
      <c r="H191" s="160"/>
      <c r="I191" s="160"/>
      <c r="J191" s="160"/>
      <c r="K191" s="161"/>
      <c r="M191" s="162"/>
      <c r="N191" s="161"/>
    </row>
    <row r="192" spans="2:14" ht="14.25" customHeight="1">
      <c r="B192" s="157"/>
      <c r="C192" s="158"/>
      <c r="D192" s="158"/>
      <c r="E192" s="158"/>
      <c r="F192" s="158"/>
      <c r="G192" s="159"/>
      <c r="H192" s="160"/>
      <c r="I192" s="160"/>
      <c r="J192" s="160"/>
      <c r="K192" s="161"/>
      <c r="M192" s="162"/>
      <c r="N192" s="161"/>
    </row>
    <row r="193" spans="2:11" ht="26.25" customHeight="1">
      <c r="B193" s="1"/>
      <c r="H193" s="1"/>
      <c r="I193" s="1"/>
      <c r="J193" s="1"/>
      <c r="K193" s="1"/>
    </row>
    <row r="194" spans="2:11" ht="12.75">
      <c r="B194" s="1"/>
      <c r="H194" s="1"/>
      <c r="I194" s="1"/>
      <c r="J194" s="1"/>
      <c r="K194" s="1"/>
    </row>
    <row r="195" spans="2:11" ht="12.75">
      <c r="B195" s="82"/>
      <c r="C195" s="83"/>
      <c r="D195" s="83"/>
      <c r="E195" s="83"/>
      <c r="F195" s="83"/>
      <c r="G195" s="83"/>
      <c r="H195" s="84"/>
      <c r="I195" s="85"/>
      <c r="J195" s="84"/>
      <c r="K195" s="86"/>
    </row>
  </sheetData>
  <sheetProtection/>
  <mergeCells count="12">
    <mergeCell ref="B12:B14"/>
    <mergeCell ref="H12:H14"/>
    <mergeCell ref="I12:I14"/>
    <mergeCell ref="J12:J14"/>
    <mergeCell ref="B8:L10"/>
    <mergeCell ref="G12:G14"/>
    <mergeCell ref="K12:K14"/>
    <mergeCell ref="H3:K6"/>
    <mergeCell ref="M12:M14"/>
    <mergeCell ref="N12:N14"/>
    <mergeCell ref="L13:L14"/>
    <mergeCell ref="H7:K7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2020-02-25T06:46:19Z</cp:lastPrinted>
  <dcterms:created xsi:type="dcterms:W3CDTF">2009-02-03T11:21:42Z</dcterms:created>
  <dcterms:modified xsi:type="dcterms:W3CDTF">2020-02-26T09:13:30Z</dcterms:modified>
  <cp:category/>
  <cp:version/>
  <cp:contentType/>
  <cp:contentStatus/>
</cp:coreProperties>
</file>