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170" activeTab="0"/>
  </bookViews>
  <sheets>
    <sheet name="анализ 1" sheetId="1" r:id="rId1"/>
    <sheet name="Лист1" sheetId="2" r:id="rId2"/>
  </sheets>
  <definedNames>
    <definedName name="_xlnm.Print_Titles" localSheetId="0">'анализ 1'!$11:$13</definedName>
  </definedNames>
  <calcPr fullCalcOnLoad="1"/>
</workbook>
</file>

<file path=xl/sharedStrings.xml><?xml version="1.0" encoding="utf-8"?>
<sst xmlns="http://schemas.openxmlformats.org/spreadsheetml/2006/main" count="519" uniqueCount="185">
  <si>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</si>
  <si>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</si>
  <si>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</si>
  <si>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</si>
  <si>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</si>
  <si>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</si>
  <si>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</si>
  <si>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</si>
  <si>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</si>
  <si>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</si>
  <si>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</si>
  <si>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</si>
  <si>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</si>
  <si>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</si>
  <si>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</si>
  <si>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</si>
  <si>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</si>
  <si>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</si>
  <si>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</si>
  <si>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</si>
  <si>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</si>
  <si>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</si>
  <si>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</si>
  <si>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</si>
  <si>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</si>
  <si>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</si>
  <si>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</si>
  <si>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</si>
  <si>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</si>
  <si>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</si>
  <si>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</si>
  <si>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</si>
  <si>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</si>
  <si>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</si>
  <si>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</si>
  <si>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</si>
  <si>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</si>
  <si>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</si>
  <si>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</si>
  <si>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</si>
  <si>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</si>
  <si>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</si>
  <si>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</si>
  <si>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</si>
  <si>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</si>
  <si>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</si>
  <si>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</si>
  <si>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</si>
  <si>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</si>
  <si>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</si>
  <si>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</si>
  <si>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</si>
  <si>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</si>
  <si>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</si>
  <si>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</si>
  <si>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</si>
  <si>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</si>
  <si>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</si>
  <si>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</si>
  <si>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</si>
  <si>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</si>
  <si>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</si>
  <si>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</si>
  <si>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</si>
  <si>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</si>
  <si>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</si>
  <si>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</si>
  <si>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Непрограммые расходы федеральных органов исполнительной власти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</si>
  <si>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</si>
  <si>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</si>
  <si>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</si>
  <si>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</si>
  <si>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</si>
  <si>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</si>
  <si>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</si>
  <si>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</si>
  <si>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</si>
  <si>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</si>
  <si>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</si>
  <si>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</si>
  <si>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</si>
  <si>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</si>
  <si>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</si>
  <si>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</si>
  <si>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</si>
  <si>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</si>
  <si>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</si>
  <si>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</si>
  <si>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08300 00000</t>
  </si>
  <si>
    <t>Национальная экономика</t>
  </si>
  <si>
    <t>0400</t>
  </si>
  <si>
    <t>0409</t>
  </si>
  <si>
    <t>0412</t>
  </si>
  <si>
    <t>Другие вопросы в области национальной экономики</t>
  </si>
  <si>
    <t>Реализация мероприятий по внесению изменений в генеральные планы и правила по землепользованию и застройке</t>
  </si>
  <si>
    <t>Содержание муниципального жилищного фонда</t>
  </si>
  <si>
    <t xml:space="preserve">Безвозмездные перечисления государственным и муниципальным учреждениям </t>
  </si>
  <si>
    <t>611</t>
  </si>
  <si>
    <t>Благоустройство дворовых территорий и территорий соответствующего функционального назначения</t>
  </si>
  <si>
    <t>1101</t>
  </si>
  <si>
    <t>Физическая культура</t>
  </si>
  <si>
    <t>к Решению поселкового Собрания сельского поселения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</si>
  <si>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</si>
  <si>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</si>
  <si>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</si>
  <si>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</si>
  <si>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2020 год </t>
  </si>
  <si>
    <t xml:space="preserve">"Поселок Детчино" «О бюджете                                            </t>
  </si>
  <si>
    <t>Обеспечение проведения выборов и референдумов</t>
  </si>
  <si>
    <t>0107</t>
  </si>
  <si>
    <t>Поддержка дорожного хозяйства</t>
  </si>
  <si>
    <t xml:space="preserve">Реализация мероприятий по благоустройству сельских территориий </t>
  </si>
  <si>
    <t>Государственная поддержка отрасли культуры (мероприятия в рамках федерального проекта "Обеспечение качсественно нового уровня развития инфраструктуры культуры"</t>
  </si>
  <si>
    <t>Приложение № 8</t>
  </si>
  <si>
    <t>и плановый период 2021-2022 гг"</t>
  </si>
  <si>
    <t>сельского поселения "Поселок Детчитно" на 2020 год</t>
  </si>
  <si>
    <t xml:space="preserve"> бюджетные ассигнования на 2020 год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</si>
  <si>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</t>
  </si>
  <si>
    <t>Реализация мероприятий по вывозу ТКО сельских поселений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</si>
  <si>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</si>
  <si>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</si>
  <si>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                                                                             от 20 декабря  2019. № 82</t>
  </si>
  <si>
    <t>90 0 00 00000</t>
  </si>
  <si>
    <t>Муниципальная программа "Развитие муниципальной службы в сельском поселении "Поселок Детчино"</t>
  </si>
  <si>
    <t>74 0 00 00000</t>
  </si>
  <si>
    <t>Обеспечение проведения выборов и референдумов на территории сельских поселений</t>
  </si>
  <si>
    <t xml:space="preserve">          Основное мероприятие "Стимулирование глав администраций сельских поселений"</t>
  </si>
  <si>
    <t>Стимулирование глав администраций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</si>
  <si>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</si>
  <si>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</si>
  <si>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90 0 01 00000</t>
  </si>
  <si>
    <t>90 0 01 03000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</si>
  <si>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</si>
  <si>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</si>
  <si>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 на территории сельского поселения "Поселок Детчино"</t>
  </si>
  <si>
    <t>0314</t>
  </si>
  <si>
    <t>09 0 01 00030</t>
  </si>
  <si>
    <t>Дорожное хозяйство (дорожные фонды)</t>
  </si>
  <si>
    <t>Жилищно-коммунальное хозяйство</t>
  </si>
  <si>
    <t>0500</t>
  </si>
  <si>
    <t xml:space="preserve">      Муниципальная программа  "Энергосбережение и повышение энергетической эффективности в сельском поселении "Поселок Детчино"</t>
  </si>
  <si>
    <t xml:space="preserve">        Мероприятия, направленные на энергосбережение и повышение энергоэффективности</t>
  </si>
  <si>
    <t>Муниципальная программа "Чистая вода в сельском поселении "Поселок Детчино"</t>
  </si>
  <si>
    <t>06 0 02 11110</t>
  </si>
  <si>
    <t>11 0 00 00000</t>
  </si>
  <si>
    <t xml:space="preserve">        Благоустройство</t>
  </si>
  <si>
    <t xml:space="preserve">Предоставление субсидий бюджетным, автономным учреждениям и иным некоммерческим организациям
</t>
  </si>
  <si>
    <t>Подпрограмма "Современное управление уличным освещением"</t>
  </si>
  <si>
    <t>05 0 01 00000</t>
  </si>
  <si>
    <t>05 0 01 00525</t>
  </si>
  <si>
    <t>05 0 01 00125</t>
  </si>
  <si>
    <t>08 1 00 00000</t>
  </si>
  <si>
    <t>08 2 01 00029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</si>
  <si>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</si>
  <si>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</si>
  <si>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</si>
  <si>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02 0 01 00028</t>
  </si>
  <si>
    <t>02 0 00 00000</t>
  </si>
  <si>
    <t>Муниципальная программа сельского поселения"Поселок Детчино" "Благоустройство территории сельского поселения "Поселок Детчино"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</si>
  <si>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</si>
  <si>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05 0 00 00000</t>
  </si>
  <si>
    <t>Мероприятия по содержанию общего имущества не приватизированного жилого фонда в многоквартирных домах</t>
  </si>
  <si>
    <t>30 0 00 00030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</si>
  <si>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Детчино"</t>
  </si>
  <si>
    <t>81 0 00 00000</t>
  </si>
  <si>
    <t>81 0 00 00400</t>
  </si>
  <si>
    <t>74 0 00 00400</t>
  </si>
  <si>
    <t>74 0 00 00450</t>
  </si>
  <si>
    <t>90 0 00 00600</t>
  </si>
  <si>
    <t>90 0 00 00200</t>
  </si>
  <si>
    <t>90 0 00 00920</t>
  </si>
  <si>
    <t>99 9 00 00000</t>
  </si>
  <si>
    <t>99 9 00 51180</t>
  </si>
  <si>
    <t>90 0 00 01000</t>
  </si>
  <si>
    <t>90 0 02 04090</t>
  </si>
  <si>
    <t>08 1 01 00260</t>
  </si>
  <si>
    <t>08 1 А1 55192</t>
  </si>
  <si>
    <t>08 3 01 00027</t>
  </si>
  <si>
    <t>90 0 00 00790</t>
  </si>
  <si>
    <t>05 0 01 02100</t>
  </si>
  <si>
    <t>05 0 01 02130</t>
  </si>
  <si>
    <t>50 0 0 S7030</t>
  </si>
  <si>
    <t>06 0 F2 55550</t>
  </si>
  <si>
    <t>05 0 01 L5760</t>
  </si>
  <si>
    <t>20 0 01 01204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</si>
</sst>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" fontId="30" fillId="0" borderId="1">
      <alignment horizontal="center" vertical="top" shrinkToFit="1"/>
      <protection/>
    </xf>
    <xf numFmtId="49" fontId="31" fillId="0" borderId="1">
      <alignment horizontal="left" vertical="top" wrapText="1"/>
      <protection/>
    </xf>
    <xf numFmtId="49" fontId="31" fillId="0" borderId="1">
      <alignment horizontal="center" vertical="top" wrapText="1"/>
      <protection/>
    </xf>
    <xf numFmtId="0" fontId="32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3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left" vertical="center"/>
    </xf>
    <xf numFmtId="4" fontId="1" fillId="0" borderId="26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wrapText="1"/>
    </xf>
    <xf numFmtId="4" fontId="1" fillId="0" borderId="27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left" vertical="center"/>
    </xf>
    <xf numFmtId="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1" fillId="0" borderId="29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wrapText="1"/>
    </xf>
    <xf numFmtId="4" fontId="2" fillId="0" borderId="27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0" fontId="31" fillId="0" borderId="1" xfId="34" applyNumberFormat="1" applyFill="1" applyProtection="1">
      <alignment horizontal="left" vertical="top" wrapText="1"/>
      <protection/>
    </xf>
    <xf numFmtId="4" fontId="1" fillId="0" borderId="0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32" borderId="22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1" fillId="32" borderId="20" xfId="0" applyNumberFormat="1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 wrapText="1"/>
    </xf>
    <xf numFmtId="0" fontId="8" fillId="33" borderId="11" xfId="0" applyFont="1" applyFill="1" applyBorder="1" applyAlignment="1">
      <alignment horizontal="left" wrapText="1"/>
    </xf>
    <xf numFmtId="4" fontId="1" fillId="0" borderId="23" xfId="0" applyNumberFormat="1" applyFont="1" applyBorder="1" applyAlignment="1">
      <alignment horizontal="right" vertical="center"/>
    </xf>
    <xf numFmtId="49" fontId="31" fillId="0" borderId="1" xfId="34" applyNumberFormat="1" applyProtection="1">
      <alignment horizontal="left" vertical="top" wrapText="1"/>
      <protection/>
    </xf>
    <xf numFmtId="49" fontId="31" fillId="0" borderId="1" xfId="35" applyNumberFormat="1" applyAlignment="1" applyProtection="1">
      <alignment horizontal="left" vertical="top" wrapText="1"/>
      <protection/>
    </xf>
    <xf numFmtId="0" fontId="31" fillId="0" borderId="1" xfId="36" applyNumberFormat="1" applyFont="1" applyProtection="1">
      <alignment vertical="top" wrapText="1"/>
      <protection/>
    </xf>
    <xf numFmtId="0" fontId="1" fillId="32" borderId="11" xfId="0" applyFont="1" applyFill="1" applyBorder="1" applyAlignment="1">
      <alignment/>
    </xf>
    <xf numFmtId="4" fontId="1" fillId="0" borderId="26" xfId="0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 wrapText="1"/>
    </xf>
    <xf numFmtId="0" fontId="31" fillId="0" borderId="1" xfId="36" applyNumberFormat="1" applyFont="1" applyAlignment="1" applyProtection="1">
      <alignment vertical="top" wrapText="1"/>
      <protection/>
    </xf>
    <xf numFmtId="0" fontId="1" fillId="0" borderId="20" xfId="0" applyNumberFormat="1" applyFont="1" applyBorder="1" applyAlignment="1">
      <alignment horizontal="left" vertical="center" wrapText="1"/>
    </xf>
    <xf numFmtId="1" fontId="31" fillId="0" borderId="1" xfId="33" applyNumberFormat="1" applyFont="1" applyAlignment="1" applyProtection="1">
      <alignment horizontal="left" vertical="center" shrinkToFit="1"/>
      <protection/>
    </xf>
    <xf numFmtId="49" fontId="2" fillId="32" borderId="11" xfId="0" applyNumberFormat="1" applyFont="1" applyFill="1" applyBorder="1" applyAlignment="1">
      <alignment horizontal="left" vertical="center"/>
    </xf>
    <xf numFmtId="4" fontId="1" fillId="32" borderId="11" xfId="0" applyNumberFormat="1" applyFont="1" applyFill="1" applyBorder="1" applyAlignment="1">
      <alignment horizontal="right" vertical="center"/>
    </xf>
    <xf numFmtId="49" fontId="1" fillId="32" borderId="11" xfId="0" applyNumberFormat="1" applyFont="1" applyFill="1" applyBorder="1" applyAlignment="1">
      <alignment horizontal="left" vertical="center"/>
    </xf>
    <xf numFmtId="2" fontId="1" fillId="32" borderId="11" xfId="0" applyNumberFormat="1" applyFont="1" applyFill="1" applyBorder="1" applyAlignment="1">
      <alignment horizontal="right" vertical="center"/>
    </xf>
    <xf numFmtId="4" fontId="1" fillId="32" borderId="19" xfId="0" applyNumberFormat="1" applyFont="1" applyFill="1" applyBorder="1" applyAlignment="1">
      <alignment horizontal="right" vertical="center"/>
    </xf>
    <xf numFmtId="1" fontId="31" fillId="0" borderId="33" xfId="33" applyNumberFormat="1" applyFont="1" applyBorder="1" applyAlignment="1" applyProtection="1">
      <alignment horizontal="left" vertical="top" shrinkToFit="1"/>
      <protection/>
    </xf>
    <xf numFmtId="4" fontId="2" fillId="0" borderId="16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31" fillId="0" borderId="1" xfId="34" applyNumberFormat="1" applyAlignment="1" applyProtection="1">
      <alignment vertical="top" wrapText="1"/>
      <protection/>
    </xf>
    <xf numFmtId="49" fontId="31" fillId="0" borderId="34" xfId="35" applyNumberFormat="1" applyBorder="1" applyAlignment="1" applyProtection="1">
      <alignment horizontal="left" vertical="top" wrapText="1"/>
      <protection/>
    </xf>
    <xf numFmtId="4" fontId="1" fillId="0" borderId="2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2" xfId="34"/>
    <cellStyle name="xl38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2"/>
  <sheetViews>
    <sheetView tabSelected="1" view="pageBreakPreview" zoomScale="145" zoomScaleNormal="75" zoomScaleSheetLayoutView="145" zoomScalePageLayoutView="0" workbookViewId="0" topLeftCell="B152">
      <selection activeCell="H161" sqref="H161"/>
    </sheetView>
  </sheetViews>
  <sheetFormatPr defaultColWidth="9.00390625" defaultRowHeight="12.75"/>
  <cols>
    <col min="1" max="1" width="4.25390625" style="1" hidden="1" customWidth="1"/>
    <col min="2" max="2" width="80.25390625" style="14" customWidth="1"/>
    <col min="3" max="6" width="12.75390625" style="1" hidden="1" customWidth="1"/>
    <col min="7" max="7" width="8.00390625" style="25" customWidth="1"/>
    <col min="8" max="8" width="12.25390625" style="31" customWidth="1"/>
    <col min="9" max="9" width="5.125" style="25" customWidth="1"/>
    <col min="10" max="10" width="13.625" style="10" customWidth="1"/>
    <col min="11" max="11" width="12.75390625" style="1" hidden="1" customWidth="1"/>
    <col min="12" max="12" width="11.375" style="1" customWidth="1"/>
    <col min="13" max="13" width="14.375" style="1" customWidth="1"/>
    <col min="14" max="15" width="9.125" style="1" hidden="1" customWidth="1"/>
    <col min="16" max="16" width="0.37109375" style="1" customWidth="1"/>
    <col min="17" max="18" width="9.125" style="1" customWidth="1"/>
    <col min="19" max="16384" width="9.125" style="1" customWidth="1"/>
  </cols>
  <sheetData>
    <row r="1" spans="7:11" ht="12.75">
      <c r="G1" s="33" t="s">
        <v>113</v>
      </c>
      <c r="H1" s="33"/>
      <c r="J1" s="33"/>
      <c r="K1" s="33"/>
    </row>
    <row r="2" spans="7:11" ht="12.75">
      <c r="G2" s="33" t="s">
        <v>101</v>
      </c>
      <c r="H2" s="33"/>
      <c r="J2" s="33"/>
      <c r="K2" s="33"/>
    </row>
    <row r="3" spans="7:11" ht="12.75">
      <c r="G3" s="33" t="s">
        <v>107</v>
      </c>
      <c r="H3" s="33"/>
      <c r="J3" s="33"/>
      <c r="K3" s="33"/>
    </row>
    <row r="4" spans="7:11" ht="12.75">
      <c r="G4" s="33" t="s">
        <v>115</v>
      </c>
      <c r="H4" s="33"/>
      <c r="I4" s="33"/>
      <c r="J4" s="33"/>
      <c r="K4" s="33"/>
    </row>
    <row r="5" spans="7:11" ht="12.75">
      <c r="G5" s="33" t="s">
        <v>114</v>
      </c>
      <c r="H5" s="33"/>
      <c r="I5" s="33"/>
      <c r="J5" s="33"/>
      <c r="K5" s="33"/>
    </row>
    <row r="6" spans="2:11" ht="12" customHeight="1">
      <c r="B6" s="176" t="s">
        <v>121</v>
      </c>
      <c r="C6" s="176"/>
      <c r="D6" s="176"/>
      <c r="E6" s="176"/>
      <c r="F6" s="176"/>
      <c r="G6" s="176"/>
      <c r="H6" s="176"/>
      <c r="I6" s="176"/>
      <c r="J6" s="176"/>
      <c r="K6" s="176"/>
    </row>
    <row r="7" spans="2:11" ht="12.75">
      <c r="B7" s="184" t="s">
        <v>106</v>
      </c>
      <c r="C7" s="184"/>
      <c r="D7" s="184"/>
      <c r="E7" s="184"/>
      <c r="F7" s="184"/>
      <c r="G7" s="184"/>
      <c r="H7" s="184"/>
      <c r="I7" s="184"/>
      <c r="J7" s="184"/>
      <c r="K7" s="184"/>
    </row>
    <row r="8" spans="2:11" ht="12.75"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2:11" ht="33" customHeight="1">
      <c r="B9" s="184"/>
      <c r="C9" s="184"/>
      <c r="D9" s="184"/>
      <c r="E9" s="184"/>
      <c r="F9" s="184"/>
      <c r="G9" s="184"/>
      <c r="H9" s="184"/>
      <c r="I9" s="184"/>
      <c r="J9" s="184"/>
      <c r="K9" s="184"/>
    </row>
    <row r="10" ht="13.5" thickBot="1">
      <c r="J10" s="10" t="s">
        <v>16</v>
      </c>
    </row>
    <row r="11" spans="2:11" ht="24.75" customHeight="1" thickBot="1">
      <c r="B11" s="179" t="s">
        <v>3</v>
      </c>
      <c r="C11" s="20"/>
      <c r="D11" s="21"/>
      <c r="E11" s="21"/>
      <c r="F11" s="21"/>
      <c r="G11" s="185" t="s">
        <v>17</v>
      </c>
      <c r="H11" s="185" t="s">
        <v>18</v>
      </c>
      <c r="I11" s="185" t="s">
        <v>19</v>
      </c>
      <c r="J11" s="181" t="s">
        <v>116</v>
      </c>
      <c r="K11" s="38" t="s">
        <v>4</v>
      </c>
    </row>
    <row r="12" spans="2:11" ht="21.75" customHeight="1" thickBot="1">
      <c r="B12" s="179"/>
      <c r="C12" s="20"/>
      <c r="D12" s="21"/>
      <c r="E12" s="21"/>
      <c r="F12" s="21"/>
      <c r="G12" s="186"/>
      <c r="H12" s="186"/>
      <c r="I12" s="186"/>
      <c r="J12" s="182"/>
      <c r="K12" s="177" t="s">
        <v>5</v>
      </c>
    </row>
    <row r="13" spans="2:11" ht="3" customHeight="1" hidden="1" thickBot="1">
      <c r="B13" s="180"/>
      <c r="C13" s="22">
        <v>1</v>
      </c>
      <c r="D13" s="22">
        <v>2</v>
      </c>
      <c r="E13" s="22">
        <v>3</v>
      </c>
      <c r="F13" s="23">
        <v>4</v>
      </c>
      <c r="G13" s="187"/>
      <c r="H13" s="187"/>
      <c r="I13" s="187"/>
      <c r="J13" s="183"/>
      <c r="K13" s="178"/>
    </row>
    <row r="14" spans="2:13" s="6" customFormat="1" ht="13.5" thickBot="1">
      <c r="B14" s="15" t="s">
        <v>2</v>
      </c>
      <c r="C14" s="7">
        <v>169074645</v>
      </c>
      <c r="D14" s="8">
        <v>206725292</v>
      </c>
      <c r="E14" s="8">
        <v>194977082</v>
      </c>
      <c r="F14" s="24">
        <v>183922236</v>
      </c>
      <c r="G14" s="26"/>
      <c r="H14" s="32"/>
      <c r="I14" s="128"/>
      <c r="J14" s="130">
        <f>J15</f>
        <v>54965076.22</v>
      </c>
      <c r="K14" s="131" t="e">
        <f>K15+#REF!+#REF!</f>
        <v>#REF!</v>
      </c>
      <c r="L14" s="1"/>
      <c r="M14" s="1"/>
    </row>
    <row r="15" spans="2:13" s="6" customFormat="1" ht="12.75">
      <c r="B15" s="16" t="s">
        <v>43</v>
      </c>
      <c r="C15" s="5">
        <v>64677160</v>
      </c>
      <c r="D15" s="5">
        <v>82794896</v>
      </c>
      <c r="E15" s="5">
        <v>73496307</v>
      </c>
      <c r="F15" s="5">
        <v>63895502</v>
      </c>
      <c r="G15" s="27"/>
      <c r="H15" s="27"/>
      <c r="I15" s="27"/>
      <c r="J15" s="129">
        <f>J16+J60+J68+J83+J97+J102+J110+J134+J156+J162</f>
        <v>54965076.22</v>
      </c>
      <c r="K15" s="39" t="e">
        <f>K16+#REF!+#REF!+#REF!+#REF!+#REF!+K156+#REF!+#REF!+#REF!</f>
        <v>#REF!</v>
      </c>
      <c r="L15" s="1"/>
      <c r="M15" s="1"/>
    </row>
    <row r="16" spans="2:13" s="6" customFormat="1" ht="12.75">
      <c r="B16" s="17" t="s">
        <v>6</v>
      </c>
      <c r="C16" s="5">
        <v>8644707</v>
      </c>
      <c r="D16" s="5">
        <v>12246453</v>
      </c>
      <c r="E16" s="5">
        <v>10840867</v>
      </c>
      <c r="F16" s="5">
        <v>8301146</v>
      </c>
      <c r="G16" s="28" t="s">
        <v>20</v>
      </c>
      <c r="H16" s="28"/>
      <c r="I16" s="28"/>
      <c r="J16" s="11">
        <f>J17+J26+J38+J43+J48</f>
        <v>13828103.399999999</v>
      </c>
      <c r="K16" s="39" t="e">
        <f>K17+K26+#REF!+#REF!</f>
        <v>#REF!</v>
      </c>
      <c r="L16" s="1"/>
      <c r="M16" s="1"/>
    </row>
    <row r="17" spans="2:13" s="3" customFormat="1" ht="25.5">
      <c r="B17" s="18" t="s">
        <v>7</v>
      </c>
      <c r="C17" s="4">
        <v>461000</v>
      </c>
      <c r="D17" s="4">
        <v>460000</v>
      </c>
      <c r="E17" s="4">
        <v>461000</v>
      </c>
      <c r="F17" s="4">
        <v>458000</v>
      </c>
      <c r="G17" s="29" t="s">
        <v>21</v>
      </c>
      <c r="H17" s="29"/>
      <c r="I17" s="29"/>
      <c r="J17" s="12">
        <f>J18+J23</f>
        <v>72080</v>
      </c>
      <c r="K17" s="40" t="e">
        <f>#REF!+K18</f>
        <v>#REF!</v>
      </c>
      <c r="L17" s="1"/>
      <c r="M17" s="1"/>
    </row>
    <row r="18" spans="2:13" s="3" customFormat="1" ht="18" customHeight="1">
      <c r="B18" s="19" t="s">
        <v>44</v>
      </c>
      <c r="C18" s="4"/>
      <c r="D18" s="4"/>
      <c r="E18" s="4"/>
      <c r="F18" s="4"/>
      <c r="G18" s="30" t="s">
        <v>22</v>
      </c>
      <c r="H18" s="30" t="s">
        <v>164</v>
      </c>
      <c r="I18" s="30"/>
      <c r="J18" s="13">
        <f>J19</f>
        <v>3700</v>
      </c>
      <c r="K18" s="41">
        <f>K19</f>
        <v>0</v>
      </c>
      <c r="L18" s="1"/>
      <c r="M18" s="1"/>
    </row>
    <row r="19" spans="2:13" s="3" customFormat="1" ht="12.75">
      <c r="B19" s="19" t="s">
        <v>11</v>
      </c>
      <c r="C19" s="4"/>
      <c r="D19" s="4"/>
      <c r="E19" s="4"/>
      <c r="F19" s="4"/>
      <c r="G19" s="30" t="s">
        <v>22</v>
      </c>
      <c r="H19" s="30" t="s">
        <v>165</v>
      </c>
      <c r="I19" s="30"/>
      <c r="J19" s="13">
        <f>J20</f>
        <v>3700</v>
      </c>
      <c r="K19" s="42"/>
      <c r="L19" s="1"/>
      <c r="M19" s="1"/>
    </row>
    <row r="20" spans="2:11" ht="18.75" customHeight="1">
      <c r="B20" s="19" t="s">
        <v>51</v>
      </c>
      <c r="C20" s="2"/>
      <c r="D20" s="2"/>
      <c r="E20" s="2"/>
      <c r="F20" s="2"/>
      <c r="G20" s="30" t="s">
        <v>22</v>
      </c>
      <c r="H20" s="30" t="s">
        <v>165</v>
      </c>
      <c r="I20" s="30" t="s">
        <v>47</v>
      </c>
      <c r="J20" s="13">
        <v>3700</v>
      </c>
      <c r="K20" s="9"/>
    </row>
    <row r="21" spans="2:11" ht="25.5">
      <c r="B21" s="19" t="s">
        <v>52</v>
      </c>
      <c r="C21" s="2"/>
      <c r="D21" s="2"/>
      <c r="E21" s="2"/>
      <c r="F21" s="2"/>
      <c r="G21" s="30" t="s">
        <v>22</v>
      </c>
      <c r="H21" s="30" t="s">
        <v>165</v>
      </c>
      <c r="I21" s="30" t="s">
        <v>48</v>
      </c>
      <c r="J21" s="13">
        <v>3700</v>
      </c>
      <c r="K21" s="9"/>
    </row>
    <row r="22" spans="2:11" ht="12.75">
      <c r="B22" s="19" t="s">
        <v>74</v>
      </c>
      <c r="C22" s="2"/>
      <c r="D22" s="2"/>
      <c r="E22" s="2"/>
      <c r="F22" s="2"/>
      <c r="G22" s="30" t="s">
        <v>22</v>
      </c>
      <c r="H22" s="30" t="s">
        <v>122</v>
      </c>
      <c r="I22" s="30"/>
      <c r="J22" s="13">
        <f>J23</f>
        <v>68380</v>
      </c>
      <c r="K22" s="9"/>
    </row>
    <row r="23" spans="2:11" ht="26.25" customHeight="1">
      <c r="B23" s="19" t="s">
        <v>87</v>
      </c>
      <c r="C23" s="2"/>
      <c r="D23" s="2"/>
      <c r="E23" s="2"/>
      <c r="F23" s="2"/>
      <c r="G23" s="30" t="s">
        <v>22</v>
      </c>
      <c r="H23" s="30" t="s">
        <v>178</v>
      </c>
      <c r="I23" s="30"/>
      <c r="J23" s="13">
        <f>J25</f>
        <v>68380</v>
      </c>
      <c r="K23" s="9"/>
    </row>
    <row r="24" spans="2:11" ht="14.25" customHeight="1">
      <c r="B24" s="141" t="s">
        <v>57</v>
      </c>
      <c r="C24" s="2"/>
      <c r="D24" s="2"/>
      <c r="E24" s="2"/>
      <c r="F24" s="2"/>
      <c r="G24" s="30" t="s">
        <v>22</v>
      </c>
      <c r="H24" s="30" t="s">
        <v>178</v>
      </c>
      <c r="I24" s="30" t="s">
        <v>24</v>
      </c>
      <c r="J24" s="13">
        <f>J25</f>
        <v>68380</v>
      </c>
      <c r="K24" s="9"/>
    </row>
    <row r="25" spans="2:11" ht="12.75">
      <c r="B25" s="19" t="s">
        <v>40</v>
      </c>
      <c r="C25" s="2"/>
      <c r="D25" s="2"/>
      <c r="E25" s="2"/>
      <c r="F25" s="2"/>
      <c r="G25" s="30" t="s">
        <v>22</v>
      </c>
      <c r="H25" s="30" t="s">
        <v>178</v>
      </c>
      <c r="I25" s="30" t="s">
        <v>42</v>
      </c>
      <c r="J25" s="13">
        <v>68380</v>
      </c>
      <c r="K25" s="9"/>
    </row>
    <row r="26" spans="2:13" s="3" customFormat="1" ht="39" customHeight="1">
      <c r="B26" s="18" t="s">
        <v>9</v>
      </c>
      <c r="C26" s="4">
        <v>244000</v>
      </c>
      <c r="D26" s="4">
        <v>244000</v>
      </c>
      <c r="E26" s="4">
        <v>242000</v>
      </c>
      <c r="F26" s="4">
        <v>242000</v>
      </c>
      <c r="G26" s="29" t="s">
        <v>23</v>
      </c>
      <c r="H26" s="29"/>
      <c r="I26" s="29"/>
      <c r="J26" s="12">
        <f>J27</f>
        <v>9426007.7</v>
      </c>
      <c r="K26" s="40" t="e">
        <f>#REF!+K28+K71+K73+K75</f>
        <v>#REF!</v>
      </c>
      <c r="L26" s="1"/>
      <c r="M26" s="1"/>
    </row>
    <row r="27" spans="2:13" s="3" customFormat="1" ht="26.25" customHeight="1">
      <c r="B27" s="19" t="s">
        <v>123</v>
      </c>
      <c r="C27" s="2"/>
      <c r="D27" s="2"/>
      <c r="E27" s="2"/>
      <c r="F27" s="2"/>
      <c r="G27" s="30" t="s">
        <v>23</v>
      </c>
      <c r="H27" s="30" t="s">
        <v>124</v>
      </c>
      <c r="I27" s="30"/>
      <c r="J27" s="13">
        <f>J30+J35</f>
        <v>9426007.7</v>
      </c>
      <c r="K27" s="40"/>
      <c r="L27" s="1"/>
      <c r="M27" s="1"/>
    </row>
    <row r="28" spans="2:11" ht="12.75" hidden="1">
      <c r="B28" s="19" t="s">
        <v>12</v>
      </c>
      <c r="C28" s="2">
        <v>143000</v>
      </c>
      <c r="D28" s="2">
        <v>150000</v>
      </c>
      <c r="E28" s="2">
        <v>147000</v>
      </c>
      <c r="F28" s="2">
        <v>145000</v>
      </c>
      <c r="G28" s="30" t="s">
        <v>23</v>
      </c>
      <c r="H28" s="30" t="s">
        <v>25</v>
      </c>
      <c r="I28" s="30"/>
      <c r="J28" s="13">
        <v>0</v>
      </c>
      <c r="K28" s="9"/>
    </row>
    <row r="29" spans="2:11" ht="12.75" hidden="1">
      <c r="B29" s="19" t="s">
        <v>8</v>
      </c>
      <c r="C29" s="2">
        <v>143000</v>
      </c>
      <c r="D29" s="2">
        <v>150000</v>
      </c>
      <c r="E29" s="2">
        <v>147000</v>
      </c>
      <c r="F29" s="2">
        <v>145000</v>
      </c>
      <c r="G29" s="30" t="s">
        <v>23</v>
      </c>
      <c r="H29" s="30" t="s">
        <v>25</v>
      </c>
      <c r="I29" s="30" t="s">
        <v>24</v>
      </c>
      <c r="J29" s="13"/>
      <c r="K29" s="9"/>
    </row>
    <row r="30" spans="2:11" ht="12.75">
      <c r="B30" s="19" t="s">
        <v>11</v>
      </c>
      <c r="C30" s="2"/>
      <c r="D30" s="2"/>
      <c r="E30" s="2"/>
      <c r="F30" s="2"/>
      <c r="G30" s="30" t="s">
        <v>23</v>
      </c>
      <c r="H30" s="30" t="s">
        <v>166</v>
      </c>
      <c r="I30" s="30"/>
      <c r="J30" s="13">
        <f>J31+J33</f>
        <v>8552258.7</v>
      </c>
      <c r="K30" s="9"/>
    </row>
    <row r="31" spans="2:11" ht="39" customHeight="1">
      <c r="B31" s="19" t="s">
        <v>49</v>
      </c>
      <c r="C31" s="2"/>
      <c r="D31" s="2"/>
      <c r="E31" s="2"/>
      <c r="F31" s="2"/>
      <c r="G31" s="30" t="s">
        <v>23</v>
      </c>
      <c r="H31" s="30" t="s">
        <v>166</v>
      </c>
      <c r="I31" s="30" t="s">
        <v>45</v>
      </c>
      <c r="J31" s="13">
        <f>J32</f>
        <v>6417297</v>
      </c>
      <c r="K31" s="9"/>
    </row>
    <row r="32" spans="2:11" ht="12" customHeight="1">
      <c r="B32" s="19" t="s">
        <v>50</v>
      </c>
      <c r="C32" s="2"/>
      <c r="D32" s="2"/>
      <c r="E32" s="2"/>
      <c r="F32" s="2"/>
      <c r="G32" s="30" t="s">
        <v>23</v>
      </c>
      <c r="H32" s="30" t="s">
        <v>166</v>
      </c>
      <c r="I32" s="30" t="s">
        <v>46</v>
      </c>
      <c r="J32" s="13">
        <v>6417297</v>
      </c>
      <c r="K32" s="9"/>
    </row>
    <row r="33" spans="2:11" ht="12.75" customHeight="1">
      <c r="B33" s="19" t="s">
        <v>51</v>
      </c>
      <c r="C33" s="2"/>
      <c r="D33" s="2"/>
      <c r="E33" s="2"/>
      <c r="F33" s="2"/>
      <c r="G33" s="30" t="s">
        <v>23</v>
      </c>
      <c r="H33" s="30" t="s">
        <v>166</v>
      </c>
      <c r="I33" s="30" t="s">
        <v>47</v>
      </c>
      <c r="J33" s="47">
        <f>J34</f>
        <v>2134961.7</v>
      </c>
      <c r="K33" s="9"/>
    </row>
    <row r="34" spans="2:11" ht="24" customHeight="1">
      <c r="B34" s="19" t="s">
        <v>52</v>
      </c>
      <c r="C34" s="2"/>
      <c r="D34" s="2"/>
      <c r="E34" s="2"/>
      <c r="F34" s="2"/>
      <c r="G34" s="30" t="s">
        <v>23</v>
      </c>
      <c r="H34" s="30" t="s">
        <v>166</v>
      </c>
      <c r="I34" s="51" t="s">
        <v>48</v>
      </c>
      <c r="J34" s="13">
        <v>2134961.7</v>
      </c>
      <c r="K34" s="52"/>
    </row>
    <row r="35" spans="2:11" ht="25.5">
      <c r="B35" s="19" t="s">
        <v>55</v>
      </c>
      <c r="C35" s="2"/>
      <c r="D35" s="2"/>
      <c r="E35" s="2"/>
      <c r="F35" s="2"/>
      <c r="G35" s="30" t="s">
        <v>23</v>
      </c>
      <c r="H35" s="30" t="s">
        <v>167</v>
      </c>
      <c r="I35" s="30"/>
      <c r="J35" s="13">
        <f>J36</f>
        <v>873749</v>
      </c>
      <c r="K35" s="9"/>
    </row>
    <row r="36" spans="2:11" ht="45.75" customHeight="1">
      <c r="B36" s="19" t="s">
        <v>49</v>
      </c>
      <c r="C36" s="2"/>
      <c r="D36" s="2"/>
      <c r="E36" s="2"/>
      <c r="F36" s="2"/>
      <c r="G36" s="30" t="s">
        <v>23</v>
      </c>
      <c r="H36" s="30" t="s">
        <v>167</v>
      </c>
      <c r="I36" s="30" t="s">
        <v>45</v>
      </c>
      <c r="J36" s="13">
        <f>J37</f>
        <v>873749</v>
      </c>
      <c r="K36" s="9"/>
    </row>
    <row r="37" spans="2:11" ht="12.75">
      <c r="B37" s="19" t="s">
        <v>50</v>
      </c>
      <c r="C37" s="2"/>
      <c r="D37" s="2"/>
      <c r="E37" s="2"/>
      <c r="F37" s="2"/>
      <c r="G37" s="30" t="s">
        <v>23</v>
      </c>
      <c r="H37" s="30" t="s">
        <v>167</v>
      </c>
      <c r="I37" s="30" t="s">
        <v>46</v>
      </c>
      <c r="J37" s="13">
        <v>873749</v>
      </c>
      <c r="K37" s="9"/>
    </row>
    <row r="38" spans="2:11" ht="12.75">
      <c r="B38" s="18" t="s">
        <v>108</v>
      </c>
      <c r="C38" s="2"/>
      <c r="D38" s="2"/>
      <c r="E38" s="2"/>
      <c r="F38" s="2"/>
      <c r="G38" s="29" t="s">
        <v>109</v>
      </c>
      <c r="H38" s="30"/>
      <c r="I38" s="30"/>
      <c r="J38" s="12">
        <f>J41</f>
        <v>293000</v>
      </c>
      <c r="K38" s="9"/>
    </row>
    <row r="39" spans="2:11" ht="12.75">
      <c r="B39" s="19" t="s">
        <v>69</v>
      </c>
      <c r="C39" s="2"/>
      <c r="D39" s="2"/>
      <c r="E39" s="2"/>
      <c r="F39" s="2"/>
      <c r="G39" s="30" t="s">
        <v>109</v>
      </c>
      <c r="H39" s="30" t="s">
        <v>122</v>
      </c>
      <c r="I39" s="30"/>
      <c r="J39" s="13">
        <f>J41</f>
        <v>293000</v>
      </c>
      <c r="K39" s="9"/>
    </row>
    <row r="40" spans="2:11" ht="12.75">
      <c r="B40" s="19" t="s">
        <v>125</v>
      </c>
      <c r="C40" s="2"/>
      <c r="D40" s="2"/>
      <c r="E40" s="2"/>
      <c r="F40" s="2"/>
      <c r="G40" s="30" t="s">
        <v>109</v>
      </c>
      <c r="H40" s="30" t="s">
        <v>178</v>
      </c>
      <c r="I40" s="30"/>
      <c r="J40" s="13">
        <f>J41</f>
        <v>293000</v>
      </c>
      <c r="K40" s="9"/>
    </row>
    <row r="41" spans="2:11" ht="12.75">
      <c r="B41" s="19" t="s">
        <v>51</v>
      </c>
      <c r="C41" s="2"/>
      <c r="D41" s="2"/>
      <c r="E41" s="2"/>
      <c r="F41" s="2"/>
      <c r="G41" s="30" t="s">
        <v>109</v>
      </c>
      <c r="H41" s="30" t="s">
        <v>178</v>
      </c>
      <c r="I41" s="30" t="s">
        <v>47</v>
      </c>
      <c r="J41" s="13">
        <f>J42</f>
        <v>293000</v>
      </c>
      <c r="K41" s="9"/>
    </row>
    <row r="42" spans="2:11" ht="25.5">
      <c r="B42" s="19" t="s">
        <v>52</v>
      </c>
      <c r="C42" s="2"/>
      <c r="D42" s="2"/>
      <c r="E42" s="2"/>
      <c r="F42" s="2"/>
      <c r="G42" s="29" t="s">
        <v>109</v>
      </c>
      <c r="H42" s="30" t="s">
        <v>178</v>
      </c>
      <c r="I42" s="30" t="s">
        <v>48</v>
      </c>
      <c r="J42" s="13">
        <v>293000</v>
      </c>
      <c r="K42" s="9"/>
    </row>
    <row r="43" spans="2:11" ht="12.75">
      <c r="B43" s="18" t="s">
        <v>10</v>
      </c>
      <c r="C43" s="2"/>
      <c r="D43" s="2"/>
      <c r="E43" s="2"/>
      <c r="F43" s="2"/>
      <c r="G43" s="29" t="s">
        <v>36</v>
      </c>
      <c r="H43" s="29"/>
      <c r="I43" s="29"/>
      <c r="J43" s="12">
        <f>J44</f>
        <v>100000</v>
      </c>
      <c r="K43" s="9"/>
    </row>
    <row r="44" spans="2:11" ht="12.75">
      <c r="B44" s="19" t="s">
        <v>69</v>
      </c>
      <c r="C44" s="2"/>
      <c r="D44" s="2"/>
      <c r="E44" s="2"/>
      <c r="F44" s="2"/>
      <c r="G44" s="30" t="s">
        <v>36</v>
      </c>
      <c r="H44" s="30" t="s">
        <v>122</v>
      </c>
      <c r="I44" s="30"/>
      <c r="J44" s="13">
        <f>J45</f>
        <v>100000</v>
      </c>
      <c r="K44" s="9"/>
    </row>
    <row r="45" spans="2:11" ht="12.75">
      <c r="B45" s="19" t="s">
        <v>70</v>
      </c>
      <c r="C45" s="2"/>
      <c r="D45" s="2"/>
      <c r="E45" s="2"/>
      <c r="F45" s="2"/>
      <c r="G45" s="30" t="s">
        <v>36</v>
      </c>
      <c r="H45" s="30" t="s">
        <v>168</v>
      </c>
      <c r="I45" s="30"/>
      <c r="J45" s="13">
        <f>J46</f>
        <v>100000</v>
      </c>
      <c r="K45" s="9"/>
    </row>
    <row r="46" spans="2:11" ht="12.75">
      <c r="B46" s="19" t="s">
        <v>53</v>
      </c>
      <c r="C46" s="2"/>
      <c r="D46" s="2"/>
      <c r="E46" s="2"/>
      <c r="F46" s="2"/>
      <c r="G46" s="30" t="s">
        <v>36</v>
      </c>
      <c r="H46" s="30" t="s">
        <v>168</v>
      </c>
      <c r="I46" s="30" t="s">
        <v>54</v>
      </c>
      <c r="J46" s="13">
        <f>J47</f>
        <v>100000</v>
      </c>
      <c r="K46" s="9"/>
    </row>
    <row r="47" spans="2:11" ht="12.75">
      <c r="B47" s="19" t="s">
        <v>58</v>
      </c>
      <c r="C47" s="2"/>
      <c r="D47" s="2"/>
      <c r="E47" s="2"/>
      <c r="F47" s="2"/>
      <c r="G47" s="30" t="s">
        <v>36</v>
      </c>
      <c r="H47" s="30" t="s">
        <v>168</v>
      </c>
      <c r="I47" s="30" t="s">
        <v>59</v>
      </c>
      <c r="J47" s="13">
        <v>100000</v>
      </c>
      <c r="K47" s="9"/>
    </row>
    <row r="48" spans="2:11" ht="12.75">
      <c r="B48" s="18" t="s">
        <v>35</v>
      </c>
      <c r="C48" s="4"/>
      <c r="D48" s="4"/>
      <c r="E48" s="4"/>
      <c r="F48" s="4"/>
      <c r="G48" s="29" t="s">
        <v>30</v>
      </c>
      <c r="H48" s="29"/>
      <c r="I48" s="29"/>
      <c r="J48" s="12">
        <f>J49</f>
        <v>3937015.7</v>
      </c>
      <c r="K48" s="9"/>
    </row>
    <row r="49" spans="2:11" ht="12.75">
      <c r="B49" s="19" t="s">
        <v>56</v>
      </c>
      <c r="C49" s="4"/>
      <c r="D49" s="4"/>
      <c r="E49" s="4"/>
      <c r="F49" s="4"/>
      <c r="G49" s="30" t="s">
        <v>30</v>
      </c>
      <c r="H49" s="30" t="s">
        <v>122</v>
      </c>
      <c r="I49" s="30"/>
      <c r="J49" s="13">
        <f>J50+J53+J56</f>
        <v>3937015.7</v>
      </c>
      <c r="K49" s="9"/>
    </row>
    <row r="50" spans="2:11" ht="25.5">
      <c r="B50" s="19" t="s">
        <v>72</v>
      </c>
      <c r="C50" s="4"/>
      <c r="D50" s="4"/>
      <c r="E50" s="4"/>
      <c r="F50" s="4"/>
      <c r="G50" s="30" t="s">
        <v>30</v>
      </c>
      <c r="H50" s="30" t="s">
        <v>169</v>
      </c>
      <c r="I50" s="30"/>
      <c r="J50" s="13">
        <f>J51</f>
        <v>300000</v>
      </c>
      <c r="K50" s="9"/>
    </row>
    <row r="51" spans="2:11" ht="12.75">
      <c r="B51" s="19" t="s">
        <v>51</v>
      </c>
      <c r="C51" s="4"/>
      <c r="D51" s="4"/>
      <c r="E51" s="4"/>
      <c r="F51" s="4"/>
      <c r="G51" s="30" t="s">
        <v>30</v>
      </c>
      <c r="H51" s="30" t="s">
        <v>169</v>
      </c>
      <c r="I51" s="30" t="s">
        <v>47</v>
      </c>
      <c r="J51" s="13">
        <v>300000</v>
      </c>
      <c r="K51" s="9"/>
    </row>
    <row r="52" spans="2:11" ht="25.5">
      <c r="B52" s="19" t="s">
        <v>73</v>
      </c>
      <c r="C52" s="4"/>
      <c r="D52" s="4"/>
      <c r="E52" s="4"/>
      <c r="F52" s="4"/>
      <c r="G52" s="30" t="s">
        <v>30</v>
      </c>
      <c r="H52" s="30" t="s">
        <v>169</v>
      </c>
      <c r="I52" s="30" t="s">
        <v>48</v>
      </c>
      <c r="J52" s="13">
        <v>300000</v>
      </c>
      <c r="K52" s="9"/>
    </row>
    <row r="53" spans="2:11" ht="12.75">
      <c r="B53" s="19" t="s">
        <v>71</v>
      </c>
      <c r="C53" s="2"/>
      <c r="D53" s="2"/>
      <c r="E53" s="2"/>
      <c r="F53" s="2"/>
      <c r="G53" s="30" t="s">
        <v>30</v>
      </c>
      <c r="H53" s="30" t="s">
        <v>170</v>
      </c>
      <c r="I53" s="30"/>
      <c r="J53" s="13">
        <f>J54</f>
        <v>3496399.7</v>
      </c>
      <c r="K53" s="9"/>
    </row>
    <row r="54" spans="2:11" ht="13.5" customHeight="1">
      <c r="B54" s="19" t="s">
        <v>51</v>
      </c>
      <c r="C54" s="2"/>
      <c r="D54" s="2"/>
      <c r="E54" s="2"/>
      <c r="F54" s="2"/>
      <c r="G54" s="30" t="s">
        <v>30</v>
      </c>
      <c r="H54" s="30" t="s">
        <v>170</v>
      </c>
      <c r="I54" s="30" t="s">
        <v>47</v>
      </c>
      <c r="J54" s="13">
        <f>J55</f>
        <v>3496399.7</v>
      </c>
      <c r="K54" s="9"/>
    </row>
    <row r="55" spans="2:11" ht="24.75" customHeight="1">
      <c r="B55" s="19" t="s">
        <v>52</v>
      </c>
      <c r="C55" s="2"/>
      <c r="D55" s="2"/>
      <c r="E55" s="2"/>
      <c r="F55" s="2"/>
      <c r="G55" s="30" t="s">
        <v>30</v>
      </c>
      <c r="H55" s="30" t="s">
        <v>170</v>
      </c>
      <c r="I55" s="30" t="s">
        <v>48</v>
      </c>
      <c r="J55" s="13">
        <v>3496399.7</v>
      </c>
      <c r="K55" s="9"/>
    </row>
    <row r="56" spans="2:11" ht="12.75" customHeight="1">
      <c r="B56" s="154" t="s">
        <v>126</v>
      </c>
      <c r="C56" s="2"/>
      <c r="D56" s="2"/>
      <c r="E56" s="2"/>
      <c r="F56" s="2"/>
      <c r="G56" s="155" t="s">
        <v>30</v>
      </c>
      <c r="H56" s="155" t="s">
        <v>130</v>
      </c>
      <c r="I56" s="30"/>
      <c r="J56" s="13">
        <f>J57</f>
        <v>140616</v>
      </c>
      <c r="K56" s="9"/>
    </row>
    <row r="57" spans="2:11" ht="18" customHeight="1">
      <c r="B57" s="19" t="s">
        <v>127</v>
      </c>
      <c r="C57" s="2"/>
      <c r="D57" s="2"/>
      <c r="E57" s="2"/>
      <c r="F57" s="2"/>
      <c r="G57" s="30" t="s">
        <v>30</v>
      </c>
      <c r="H57" s="30" t="s">
        <v>131</v>
      </c>
      <c r="I57" s="30"/>
      <c r="J57" s="13">
        <f>J58</f>
        <v>140616</v>
      </c>
      <c r="K57" s="9"/>
    </row>
    <row r="58" spans="2:11" ht="24.75" customHeight="1">
      <c r="B58" s="19" t="s">
        <v>128</v>
      </c>
      <c r="C58" s="2"/>
      <c r="D58" s="2"/>
      <c r="E58" s="2"/>
      <c r="F58" s="2"/>
      <c r="G58" s="30" t="s">
        <v>30</v>
      </c>
      <c r="H58" s="30" t="s">
        <v>131</v>
      </c>
      <c r="I58" s="30" t="s">
        <v>45</v>
      </c>
      <c r="J58" s="13">
        <f>J59</f>
        <v>140616</v>
      </c>
      <c r="K58" s="9"/>
    </row>
    <row r="59" spans="2:11" ht="12" customHeight="1">
      <c r="B59" s="1" t="s">
        <v>129</v>
      </c>
      <c r="C59" s="2"/>
      <c r="D59" s="2"/>
      <c r="E59" s="2"/>
      <c r="F59" s="2"/>
      <c r="G59" s="30" t="s">
        <v>30</v>
      </c>
      <c r="H59" s="30" t="s">
        <v>131</v>
      </c>
      <c r="I59" s="30" t="s">
        <v>46</v>
      </c>
      <c r="J59" s="13">
        <v>140616</v>
      </c>
      <c r="K59" s="9"/>
    </row>
    <row r="60" spans="2:11" ht="12.75">
      <c r="B60" s="18" t="s">
        <v>37</v>
      </c>
      <c r="C60" s="2"/>
      <c r="D60" s="2"/>
      <c r="E60" s="2"/>
      <c r="F60" s="2"/>
      <c r="G60" s="29" t="s">
        <v>38</v>
      </c>
      <c r="H60" s="30"/>
      <c r="I60" s="30"/>
      <c r="J60" s="12">
        <f>J61</f>
        <v>343158</v>
      </c>
      <c r="K60" s="9"/>
    </row>
    <row r="61" spans="2:11" ht="12.75">
      <c r="B61" s="18" t="s">
        <v>60</v>
      </c>
      <c r="C61" s="2"/>
      <c r="D61" s="2"/>
      <c r="E61" s="2"/>
      <c r="F61" s="2"/>
      <c r="G61" s="29" t="s">
        <v>39</v>
      </c>
      <c r="H61" s="30"/>
      <c r="I61" s="30"/>
      <c r="J61" s="12">
        <f>J62</f>
        <v>343158</v>
      </c>
      <c r="K61" s="9"/>
    </row>
    <row r="62" spans="2:11" ht="12.75">
      <c r="B62" s="19" t="s">
        <v>67</v>
      </c>
      <c r="C62" s="2"/>
      <c r="D62" s="2"/>
      <c r="E62" s="2"/>
      <c r="F62" s="2"/>
      <c r="G62" s="30" t="s">
        <v>39</v>
      </c>
      <c r="H62" s="30" t="s">
        <v>171</v>
      </c>
      <c r="I62" s="30"/>
      <c r="J62" s="13">
        <f>J63</f>
        <v>343158</v>
      </c>
      <c r="K62" s="9"/>
    </row>
    <row r="63" spans="2:11" ht="25.5">
      <c r="B63" s="19" t="s">
        <v>61</v>
      </c>
      <c r="C63" s="2"/>
      <c r="D63" s="2"/>
      <c r="E63" s="2"/>
      <c r="F63" s="2"/>
      <c r="G63" s="30" t="s">
        <v>39</v>
      </c>
      <c r="H63" s="30" t="s">
        <v>172</v>
      </c>
      <c r="I63" s="30"/>
      <c r="J63" s="13">
        <f>J64+J66</f>
        <v>343158</v>
      </c>
      <c r="K63" s="9"/>
    </row>
    <row r="64" spans="2:11" ht="40.5" customHeight="1">
      <c r="B64" s="19" t="s">
        <v>49</v>
      </c>
      <c r="C64" s="2"/>
      <c r="D64" s="2"/>
      <c r="E64" s="2"/>
      <c r="F64" s="2"/>
      <c r="G64" s="30" t="s">
        <v>39</v>
      </c>
      <c r="H64" s="30" t="s">
        <v>172</v>
      </c>
      <c r="I64" s="30" t="s">
        <v>45</v>
      </c>
      <c r="J64" s="13">
        <f>J65</f>
        <v>333158</v>
      </c>
      <c r="K64" s="9"/>
    </row>
    <row r="65" spans="2:11" ht="14.25" customHeight="1">
      <c r="B65" s="19" t="s">
        <v>62</v>
      </c>
      <c r="C65" s="2"/>
      <c r="D65" s="2"/>
      <c r="E65" s="2"/>
      <c r="F65" s="2"/>
      <c r="G65" s="30" t="s">
        <v>39</v>
      </c>
      <c r="H65" s="30" t="s">
        <v>172</v>
      </c>
      <c r="I65" s="30" t="s">
        <v>46</v>
      </c>
      <c r="J65" s="13">
        <v>333158</v>
      </c>
      <c r="K65" s="9"/>
    </row>
    <row r="66" spans="2:11" ht="14.25" customHeight="1">
      <c r="B66" s="19" t="s">
        <v>63</v>
      </c>
      <c r="C66" s="2"/>
      <c r="D66" s="2"/>
      <c r="E66" s="2"/>
      <c r="F66" s="2"/>
      <c r="G66" s="30" t="s">
        <v>39</v>
      </c>
      <c r="H66" s="30" t="s">
        <v>172</v>
      </c>
      <c r="I66" s="30" t="s">
        <v>47</v>
      </c>
      <c r="J66" s="13">
        <v>10000</v>
      </c>
      <c r="K66" s="9"/>
    </row>
    <row r="67" spans="2:11" ht="25.5">
      <c r="B67" s="19" t="s">
        <v>73</v>
      </c>
      <c r="C67" s="2"/>
      <c r="D67" s="2"/>
      <c r="E67" s="2"/>
      <c r="F67" s="2"/>
      <c r="G67" s="30" t="s">
        <v>39</v>
      </c>
      <c r="H67" s="30" t="s">
        <v>172</v>
      </c>
      <c r="I67" s="30" t="s">
        <v>48</v>
      </c>
      <c r="J67" s="13">
        <v>10000</v>
      </c>
      <c r="K67" s="9"/>
    </row>
    <row r="68" spans="2:11" ht="12.75">
      <c r="B68" s="3" t="s">
        <v>13</v>
      </c>
      <c r="C68" s="2"/>
      <c r="D68" s="2"/>
      <c r="E68" s="2"/>
      <c r="F68" s="2"/>
      <c r="G68" s="29" t="s">
        <v>26</v>
      </c>
      <c r="H68" s="30"/>
      <c r="I68" s="30"/>
      <c r="J68" s="12">
        <f>J69+J78</f>
        <v>200000</v>
      </c>
      <c r="K68" s="9"/>
    </row>
    <row r="69" spans="2:11" ht="25.5">
      <c r="B69" s="156" t="s">
        <v>132</v>
      </c>
      <c r="C69" s="2"/>
      <c r="D69" s="2"/>
      <c r="E69" s="2"/>
      <c r="F69" s="2"/>
      <c r="G69" s="29" t="s">
        <v>27</v>
      </c>
      <c r="H69" s="30"/>
      <c r="I69" s="30"/>
      <c r="J69" s="12">
        <f>J70</f>
        <v>50000</v>
      </c>
      <c r="K69" s="9"/>
    </row>
    <row r="70" spans="2:11" ht="12.75">
      <c r="B70" s="19" t="s">
        <v>74</v>
      </c>
      <c r="C70" s="2"/>
      <c r="D70" s="2"/>
      <c r="E70" s="2"/>
      <c r="F70" s="2"/>
      <c r="G70" s="30" t="s">
        <v>27</v>
      </c>
      <c r="H70" s="30" t="s">
        <v>122</v>
      </c>
      <c r="I70" s="30"/>
      <c r="J70" s="13">
        <f>J71</f>
        <v>50000</v>
      </c>
      <c r="K70" s="9"/>
    </row>
    <row r="71" spans="2:11" ht="12.75">
      <c r="B71" s="19" t="s">
        <v>75</v>
      </c>
      <c r="C71" s="2"/>
      <c r="D71" s="2"/>
      <c r="E71" s="2"/>
      <c r="F71" s="2"/>
      <c r="G71" s="30" t="s">
        <v>27</v>
      </c>
      <c r="H71" s="30" t="s">
        <v>173</v>
      </c>
      <c r="I71" s="30"/>
      <c r="J71" s="13">
        <f>J72</f>
        <v>50000</v>
      </c>
      <c r="K71" s="41">
        <f>K72</f>
        <v>0</v>
      </c>
    </row>
    <row r="72" spans="2:11" ht="12.75" customHeight="1">
      <c r="B72" s="19" t="s">
        <v>63</v>
      </c>
      <c r="C72" s="2"/>
      <c r="D72" s="2"/>
      <c r="E72" s="2"/>
      <c r="F72" s="2"/>
      <c r="G72" s="30" t="s">
        <v>27</v>
      </c>
      <c r="H72" s="30" t="s">
        <v>173</v>
      </c>
      <c r="I72" s="30" t="s">
        <v>47</v>
      </c>
      <c r="J72" s="13">
        <f>J77</f>
        <v>50000</v>
      </c>
      <c r="K72" s="9"/>
    </row>
    <row r="73" spans="2:11" ht="12.75" hidden="1">
      <c r="B73" s="19"/>
      <c r="C73" s="2"/>
      <c r="D73" s="2"/>
      <c r="E73" s="2"/>
      <c r="F73" s="2"/>
      <c r="G73" s="30"/>
      <c r="H73" s="30" t="s">
        <v>173</v>
      </c>
      <c r="I73" s="30"/>
      <c r="J73" s="13"/>
      <c r="K73" s="9"/>
    </row>
    <row r="74" spans="2:11" ht="12.75" hidden="1">
      <c r="B74" s="19"/>
      <c r="C74" s="2"/>
      <c r="D74" s="2"/>
      <c r="E74" s="2"/>
      <c r="F74" s="2"/>
      <c r="G74" s="30"/>
      <c r="H74" s="30" t="s">
        <v>173</v>
      </c>
      <c r="I74" s="30"/>
      <c r="J74" s="13"/>
      <c r="K74" s="9"/>
    </row>
    <row r="75" spans="2:11" ht="12.75" hidden="1">
      <c r="B75" s="19"/>
      <c r="C75" s="2"/>
      <c r="D75" s="2"/>
      <c r="E75" s="2"/>
      <c r="F75" s="2"/>
      <c r="G75" s="30"/>
      <c r="H75" s="30" t="s">
        <v>173</v>
      </c>
      <c r="I75" s="30"/>
      <c r="J75" s="13"/>
      <c r="K75" s="9"/>
    </row>
    <row r="76" spans="2:11" ht="12.75" hidden="1">
      <c r="B76" s="19"/>
      <c r="C76" s="2"/>
      <c r="D76" s="2"/>
      <c r="E76" s="2"/>
      <c r="F76" s="2"/>
      <c r="G76" s="30"/>
      <c r="H76" s="30" t="s">
        <v>173</v>
      </c>
      <c r="I76" s="30"/>
      <c r="J76" s="13"/>
      <c r="K76" s="9"/>
    </row>
    <row r="77" spans="2:11" ht="25.5">
      <c r="B77" s="49" t="s">
        <v>52</v>
      </c>
      <c r="C77" s="37"/>
      <c r="D77" s="37"/>
      <c r="E77" s="37"/>
      <c r="F77" s="37"/>
      <c r="G77" s="46" t="s">
        <v>27</v>
      </c>
      <c r="H77" s="30" t="s">
        <v>173</v>
      </c>
      <c r="I77" s="46" t="s">
        <v>48</v>
      </c>
      <c r="J77" s="47">
        <v>50000</v>
      </c>
      <c r="K77" s="9"/>
    </row>
    <row r="78" spans="2:11" ht="12.75">
      <c r="B78" s="117" t="s">
        <v>133</v>
      </c>
      <c r="C78" s="127"/>
      <c r="D78" s="127"/>
      <c r="E78" s="127"/>
      <c r="F78" s="127"/>
      <c r="G78" s="120" t="s">
        <v>135</v>
      </c>
      <c r="H78" s="120"/>
      <c r="I78" s="120"/>
      <c r="J78" s="123">
        <f>J79</f>
        <v>150000</v>
      </c>
      <c r="K78" s="52"/>
    </row>
    <row r="79" spans="2:11" ht="25.5">
      <c r="B79" s="116" t="s">
        <v>134</v>
      </c>
      <c r="C79" s="127"/>
      <c r="D79" s="127"/>
      <c r="E79" s="127"/>
      <c r="F79" s="127"/>
      <c r="G79" s="120" t="s">
        <v>135</v>
      </c>
      <c r="H79" s="120" t="s">
        <v>136</v>
      </c>
      <c r="I79" s="120"/>
      <c r="J79" s="121">
        <f>J80</f>
        <v>150000</v>
      </c>
      <c r="K79" s="52"/>
    </row>
    <row r="80" spans="2:11" ht="38.25">
      <c r="B80" s="116" t="s">
        <v>163</v>
      </c>
      <c r="C80" s="127"/>
      <c r="D80" s="127"/>
      <c r="E80" s="127"/>
      <c r="F80" s="127"/>
      <c r="G80" s="120" t="s">
        <v>135</v>
      </c>
      <c r="H80" s="120" t="s">
        <v>136</v>
      </c>
      <c r="I80" s="120"/>
      <c r="J80" s="121">
        <f>J81</f>
        <v>150000</v>
      </c>
      <c r="K80" s="52"/>
    </row>
    <row r="81" spans="2:11" ht="12.75">
      <c r="B81" s="116" t="s">
        <v>63</v>
      </c>
      <c r="C81" s="127"/>
      <c r="D81" s="127"/>
      <c r="E81" s="127"/>
      <c r="F81" s="127"/>
      <c r="G81" s="120" t="s">
        <v>135</v>
      </c>
      <c r="H81" s="120" t="s">
        <v>136</v>
      </c>
      <c r="I81" s="120" t="s">
        <v>47</v>
      </c>
      <c r="J81" s="121">
        <f>J82</f>
        <v>150000</v>
      </c>
      <c r="K81" s="52"/>
    </row>
    <row r="82" spans="2:11" ht="25.5">
      <c r="B82" s="116" t="s">
        <v>73</v>
      </c>
      <c r="C82" s="127"/>
      <c r="D82" s="127"/>
      <c r="E82" s="127"/>
      <c r="F82" s="127"/>
      <c r="G82" s="120" t="s">
        <v>135</v>
      </c>
      <c r="H82" s="120" t="s">
        <v>136</v>
      </c>
      <c r="I82" s="120" t="s">
        <v>48</v>
      </c>
      <c r="J82" s="121">
        <v>150000</v>
      </c>
      <c r="K82" s="52"/>
    </row>
    <row r="83" spans="2:11" ht="12.75">
      <c r="B83" s="117" t="s">
        <v>89</v>
      </c>
      <c r="C83" s="119"/>
      <c r="D83" s="119"/>
      <c r="E83" s="119"/>
      <c r="F83" s="119"/>
      <c r="G83" s="122" t="s">
        <v>90</v>
      </c>
      <c r="H83" s="120"/>
      <c r="I83" s="120"/>
      <c r="J83" s="123">
        <f>J84+J89</f>
        <v>666108</v>
      </c>
      <c r="K83" s="52"/>
    </row>
    <row r="84" spans="2:11" ht="12.75">
      <c r="B84" s="157" t="s">
        <v>137</v>
      </c>
      <c r="C84" s="119"/>
      <c r="D84" s="119"/>
      <c r="E84" s="119"/>
      <c r="F84" s="119"/>
      <c r="G84" s="120" t="s">
        <v>91</v>
      </c>
      <c r="H84" s="120"/>
      <c r="I84" s="120"/>
      <c r="J84" s="123">
        <f>J86</f>
        <v>418608</v>
      </c>
      <c r="K84" s="52"/>
    </row>
    <row r="85" spans="2:11" ht="12.75">
      <c r="B85" s="156" t="s">
        <v>74</v>
      </c>
      <c r="C85" s="127"/>
      <c r="D85" s="127"/>
      <c r="E85" s="127"/>
      <c r="F85" s="127"/>
      <c r="G85" s="120" t="s">
        <v>91</v>
      </c>
      <c r="H85" s="120" t="s">
        <v>122</v>
      </c>
      <c r="I85" s="120"/>
      <c r="J85" s="121">
        <f>J86</f>
        <v>418608</v>
      </c>
      <c r="K85" s="52"/>
    </row>
    <row r="86" spans="2:11" ht="12.75">
      <c r="B86" s="116" t="s">
        <v>110</v>
      </c>
      <c r="C86" s="127"/>
      <c r="D86" s="127"/>
      <c r="E86" s="127"/>
      <c r="F86" s="127"/>
      <c r="G86" s="120" t="s">
        <v>91</v>
      </c>
      <c r="H86" s="120" t="s">
        <v>174</v>
      </c>
      <c r="I86" s="120"/>
      <c r="J86" s="121">
        <v>418608</v>
      </c>
      <c r="K86" s="52"/>
    </row>
    <row r="87" spans="2:11" ht="12" customHeight="1">
      <c r="B87" s="19" t="s">
        <v>63</v>
      </c>
      <c r="C87" s="119"/>
      <c r="D87" s="119"/>
      <c r="E87" s="119"/>
      <c r="F87" s="119"/>
      <c r="G87" s="120" t="s">
        <v>91</v>
      </c>
      <c r="H87" s="120" t="s">
        <v>174</v>
      </c>
      <c r="I87" s="120" t="s">
        <v>47</v>
      </c>
      <c r="J87" s="121">
        <v>418608</v>
      </c>
      <c r="K87" s="52"/>
    </row>
    <row r="88" spans="2:11" ht="24.75" customHeight="1">
      <c r="B88" s="49" t="s">
        <v>52</v>
      </c>
      <c r="C88" s="119"/>
      <c r="D88" s="119"/>
      <c r="E88" s="119"/>
      <c r="F88" s="119"/>
      <c r="G88" s="120" t="s">
        <v>91</v>
      </c>
      <c r="H88" s="120" t="s">
        <v>174</v>
      </c>
      <c r="I88" s="120" t="s">
        <v>48</v>
      </c>
      <c r="J88" s="121">
        <f>J87</f>
        <v>418608</v>
      </c>
      <c r="K88" s="52"/>
    </row>
    <row r="89" spans="2:11" ht="12.75">
      <c r="B89" s="34" t="s">
        <v>93</v>
      </c>
      <c r="C89" s="119"/>
      <c r="D89" s="119"/>
      <c r="E89" s="119"/>
      <c r="F89" s="119"/>
      <c r="G89" s="122" t="s">
        <v>92</v>
      </c>
      <c r="H89" s="122"/>
      <c r="I89" s="122"/>
      <c r="J89" s="123">
        <f>J90</f>
        <v>247500</v>
      </c>
      <c r="K89" s="52"/>
    </row>
    <row r="90" spans="2:11" ht="25.5">
      <c r="B90" s="116" t="s">
        <v>94</v>
      </c>
      <c r="C90" s="127"/>
      <c r="D90" s="127"/>
      <c r="E90" s="127"/>
      <c r="F90" s="127"/>
      <c r="G90" s="122" t="s">
        <v>92</v>
      </c>
      <c r="H90" s="120" t="s">
        <v>181</v>
      </c>
      <c r="I90" s="120"/>
      <c r="J90" s="121">
        <f>J91+J93</f>
        <v>247500</v>
      </c>
      <c r="K90" s="142"/>
    </row>
    <row r="91" spans="2:11" ht="12.75">
      <c r="B91" s="49" t="s">
        <v>63</v>
      </c>
      <c r="C91" s="127"/>
      <c r="D91" s="127"/>
      <c r="E91" s="127"/>
      <c r="F91" s="127"/>
      <c r="G91" s="132" t="s">
        <v>92</v>
      </c>
      <c r="H91" s="120" t="s">
        <v>181</v>
      </c>
      <c r="I91" s="120" t="s">
        <v>47</v>
      </c>
      <c r="J91" s="121">
        <f>J92</f>
        <v>225000</v>
      </c>
      <c r="K91" s="142"/>
    </row>
    <row r="92" spans="2:11" ht="25.5">
      <c r="B92" s="49" t="s">
        <v>52</v>
      </c>
      <c r="C92" s="127"/>
      <c r="D92" s="127"/>
      <c r="E92" s="127"/>
      <c r="F92" s="127"/>
      <c r="G92" s="132" t="s">
        <v>92</v>
      </c>
      <c r="H92" s="120" t="s">
        <v>181</v>
      </c>
      <c r="I92" s="132" t="s">
        <v>48</v>
      </c>
      <c r="J92" s="158">
        <v>225000</v>
      </c>
      <c r="K92" s="142"/>
    </row>
    <row r="93" spans="2:11" ht="12.75">
      <c r="B93" s="49" t="s">
        <v>63</v>
      </c>
      <c r="C93" s="127"/>
      <c r="D93" s="127"/>
      <c r="E93" s="127"/>
      <c r="F93" s="127"/>
      <c r="G93" s="132" t="s">
        <v>92</v>
      </c>
      <c r="H93" s="120" t="s">
        <v>181</v>
      </c>
      <c r="I93" s="120" t="s">
        <v>47</v>
      </c>
      <c r="J93" s="158">
        <f>J94</f>
        <v>22500</v>
      </c>
      <c r="K93" s="142"/>
    </row>
    <row r="94" spans="2:11" ht="25.5">
      <c r="B94" s="49" t="s">
        <v>52</v>
      </c>
      <c r="C94" s="127"/>
      <c r="D94" s="127"/>
      <c r="E94" s="127"/>
      <c r="F94" s="127"/>
      <c r="G94" s="132" t="s">
        <v>92</v>
      </c>
      <c r="H94" s="120" t="s">
        <v>181</v>
      </c>
      <c r="I94" s="132" t="s">
        <v>48</v>
      </c>
      <c r="J94" s="158">
        <v>22500</v>
      </c>
      <c r="K94" s="142"/>
    </row>
    <row r="95" spans="2:11" ht="12.75">
      <c r="B95" s="175"/>
      <c r="C95" s="127"/>
      <c r="D95" s="127"/>
      <c r="E95" s="127"/>
      <c r="F95" s="127"/>
      <c r="G95" s="132"/>
      <c r="H95" s="120"/>
      <c r="I95" s="132"/>
      <c r="J95" s="158"/>
      <c r="K95" s="142"/>
    </row>
    <row r="96" spans="2:11" ht="12.75">
      <c r="B96" s="159" t="s">
        <v>138</v>
      </c>
      <c r="C96" s="119"/>
      <c r="D96" s="119"/>
      <c r="E96" s="119"/>
      <c r="F96" s="119"/>
      <c r="G96" s="122" t="s">
        <v>139</v>
      </c>
      <c r="H96" s="120"/>
      <c r="I96" s="120"/>
      <c r="J96" s="123">
        <f>J97+J102+J110</f>
        <v>23660896.11</v>
      </c>
      <c r="K96" s="142"/>
    </row>
    <row r="97" spans="2:13" s="3" customFormat="1" ht="12.75">
      <c r="B97" s="133" t="s">
        <v>76</v>
      </c>
      <c r="C97" s="134"/>
      <c r="D97" s="135"/>
      <c r="E97" s="135"/>
      <c r="F97" s="135"/>
      <c r="G97" s="136" t="s">
        <v>77</v>
      </c>
      <c r="H97" s="137"/>
      <c r="I97" s="137"/>
      <c r="J97" s="138">
        <f>J98</f>
        <v>420000</v>
      </c>
      <c r="K97" s="139" t="e">
        <f>#REF!</f>
        <v>#REF!</v>
      </c>
      <c r="L97" s="1"/>
      <c r="M97" s="1"/>
    </row>
    <row r="98" spans="2:13" s="3" customFormat="1" ht="12.75">
      <c r="B98" s="35" t="s">
        <v>95</v>
      </c>
      <c r="C98" s="48"/>
      <c r="D98" s="4"/>
      <c r="E98" s="4"/>
      <c r="F98" s="4"/>
      <c r="G98" s="30" t="s">
        <v>77</v>
      </c>
      <c r="H98" s="30" t="s">
        <v>162</v>
      </c>
      <c r="I98" s="55"/>
      <c r="J98" s="124">
        <f>J100</f>
        <v>420000</v>
      </c>
      <c r="K98" s="40"/>
      <c r="L98" s="1"/>
      <c r="M98" s="1"/>
    </row>
    <row r="99" spans="2:13" s="3" customFormat="1" ht="25.5">
      <c r="B99" s="151" t="s">
        <v>161</v>
      </c>
      <c r="C99" s="48"/>
      <c r="D99" s="4"/>
      <c r="E99" s="4"/>
      <c r="F99" s="4"/>
      <c r="G99" s="30" t="s">
        <v>77</v>
      </c>
      <c r="H99" s="30" t="s">
        <v>162</v>
      </c>
      <c r="I99" s="55"/>
      <c r="J99" s="124">
        <f>J100</f>
        <v>420000</v>
      </c>
      <c r="K99" s="40"/>
      <c r="L99" s="1"/>
      <c r="M99" s="1"/>
    </row>
    <row r="100" spans="2:13" s="3" customFormat="1" ht="12.75">
      <c r="B100" s="49" t="s">
        <v>64</v>
      </c>
      <c r="C100" s="48"/>
      <c r="D100" s="4"/>
      <c r="E100" s="4"/>
      <c r="F100" s="4"/>
      <c r="G100" s="30" t="s">
        <v>77</v>
      </c>
      <c r="H100" s="30" t="s">
        <v>162</v>
      </c>
      <c r="I100" s="74" t="s">
        <v>47</v>
      </c>
      <c r="J100" s="124">
        <f>J101</f>
        <v>420000</v>
      </c>
      <c r="K100" s="40"/>
      <c r="L100" s="1"/>
      <c r="M100" s="1"/>
    </row>
    <row r="101" spans="2:13" s="3" customFormat="1" ht="25.5">
      <c r="B101" s="116" t="s">
        <v>52</v>
      </c>
      <c r="C101" s="48"/>
      <c r="D101" s="4"/>
      <c r="E101" s="4"/>
      <c r="F101" s="4"/>
      <c r="G101" s="30" t="s">
        <v>77</v>
      </c>
      <c r="H101" s="30" t="s">
        <v>162</v>
      </c>
      <c r="I101" s="74" t="s">
        <v>48</v>
      </c>
      <c r="J101" s="124">
        <v>420000</v>
      </c>
      <c r="K101" s="40"/>
      <c r="L101" s="1"/>
      <c r="M101" s="1"/>
    </row>
    <row r="102" spans="2:13" s="3" customFormat="1" ht="12.75">
      <c r="B102" s="125" t="s">
        <v>81</v>
      </c>
      <c r="C102" s="48"/>
      <c r="D102" s="4"/>
      <c r="E102" s="4"/>
      <c r="F102" s="4"/>
      <c r="G102" s="29" t="s">
        <v>82</v>
      </c>
      <c r="H102" s="55"/>
      <c r="I102" s="55"/>
      <c r="J102" s="126">
        <f>J103+J107</f>
        <v>760000</v>
      </c>
      <c r="K102" s="40"/>
      <c r="L102" s="1"/>
      <c r="M102" s="1"/>
    </row>
    <row r="103" spans="2:13" s="3" customFormat="1" ht="25.5">
      <c r="B103" s="141" t="s">
        <v>140</v>
      </c>
      <c r="C103" s="48"/>
      <c r="D103" s="4"/>
      <c r="E103" s="4"/>
      <c r="F103" s="4"/>
      <c r="G103" s="30" t="s">
        <v>82</v>
      </c>
      <c r="H103" s="74" t="s">
        <v>143</v>
      </c>
      <c r="I103" s="74"/>
      <c r="J103" s="13">
        <f>J104</f>
        <v>130000</v>
      </c>
      <c r="K103" s="40"/>
      <c r="L103" s="1"/>
      <c r="M103" s="1"/>
    </row>
    <row r="104" spans="2:13" s="3" customFormat="1" ht="12.75">
      <c r="B104" s="160" t="s">
        <v>141</v>
      </c>
      <c r="C104" s="48"/>
      <c r="D104" s="4"/>
      <c r="E104" s="4"/>
      <c r="F104" s="4"/>
      <c r="G104" s="30" t="s">
        <v>82</v>
      </c>
      <c r="H104" s="74" t="s">
        <v>143</v>
      </c>
      <c r="I104" s="74"/>
      <c r="J104" s="13">
        <f>J105</f>
        <v>130000</v>
      </c>
      <c r="K104" s="40"/>
      <c r="L104" s="1"/>
      <c r="M104" s="1"/>
    </row>
    <row r="105" spans="2:13" s="3" customFormat="1" ht="12.75">
      <c r="B105" s="19" t="s">
        <v>64</v>
      </c>
      <c r="C105" s="48"/>
      <c r="D105" s="4"/>
      <c r="E105" s="4"/>
      <c r="F105" s="4"/>
      <c r="G105" s="30" t="s">
        <v>82</v>
      </c>
      <c r="H105" s="74" t="s">
        <v>143</v>
      </c>
      <c r="I105" s="74" t="s">
        <v>47</v>
      </c>
      <c r="J105" s="13">
        <v>130000</v>
      </c>
      <c r="K105" s="40"/>
      <c r="L105" s="1"/>
      <c r="M105" s="1"/>
    </row>
    <row r="106" spans="2:13" s="3" customFormat="1" ht="25.5">
      <c r="B106" s="49" t="s">
        <v>52</v>
      </c>
      <c r="C106" s="48"/>
      <c r="D106" s="4"/>
      <c r="E106" s="4"/>
      <c r="F106" s="4"/>
      <c r="G106" s="30" t="s">
        <v>82</v>
      </c>
      <c r="H106" s="74" t="s">
        <v>143</v>
      </c>
      <c r="I106" s="74" t="s">
        <v>48</v>
      </c>
      <c r="J106" s="13">
        <v>130000</v>
      </c>
      <c r="K106" s="40"/>
      <c r="L106" s="1"/>
      <c r="M106" s="1"/>
    </row>
    <row r="107" spans="2:13" s="3" customFormat="1" ht="12.75">
      <c r="B107" s="116" t="s">
        <v>142</v>
      </c>
      <c r="C107" s="48"/>
      <c r="D107" s="4"/>
      <c r="E107" s="4"/>
      <c r="F107" s="4"/>
      <c r="G107" s="30" t="s">
        <v>82</v>
      </c>
      <c r="H107" s="162" t="s">
        <v>144</v>
      </c>
      <c r="I107" s="74"/>
      <c r="J107" s="13">
        <f>J108</f>
        <v>630000</v>
      </c>
      <c r="K107" s="40"/>
      <c r="L107" s="1"/>
      <c r="M107" s="1"/>
    </row>
    <row r="108" spans="2:13" s="3" customFormat="1" ht="21" customHeight="1">
      <c r="B108" s="19" t="s">
        <v>64</v>
      </c>
      <c r="C108" s="48"/>
      <c r="D108" s="4"/>
      <c r="E108" s="4"/>
      <c r="F108" s="4"/>
      <c r="G108" s="30" t="s">
        <v>82</v>
      </c>
      <c r="H108" s="162" t="s">
        <v>144</v>
      </c>
      <c r="I108" s="74" t="s">
        <v>47</v>
      </c>
      <c r="J108" s="13">
        <f>J109</f>
        <v>630000</v>
      </c>
      <c r="K108" s="40"/>
      <c r="L108" s="1"/>
      <c r="M108" s="1"/>
    </row>
    <row r="109" spans="2:13" s="3" customFormat="1" ht="25.5">
      <c r="B109" s="49" t="s">
        <v>52</v>
      </c>
      <c r="C109" s="48"/>
      <c r="D109" s="4"/>
      <c r="E109" s="4"/>
      <c r="F109" s="4"/>
      <c r="G109" s="30" t="s">
        <v>82</v>
      </c>
      <c r="H109" s="162" t="s">
        <v>144</v>
      </c>
      <c r="I109" s="74" t="s">
        <v>48</v>
      </c>
      <c r="J109" s="13">
        <v>630000</v>
      </c>
      <c r="K109" s="40"/>
      <c r="L109" s="1"/>
      <c r="M109" s="1"/>
    </row>
    <row r="110" spans="2:13" s="3" customFormat="1" ht="12.75">
      <c r="B110" s="50" t="s">
        <v>41</v>
      </c>
      <c r="C110" s="48"/>
      <c r="D110" s="4"/>
      <c r="E110" s="4"/>
      <c r="F110" s="4"/>
      <c r="G110" s="29" t="s">
        <v>0</v>
      </c>
      <c r="H110" s="29"/>
      <c r="I110" s="29"/>
      <c r="J110" s="140">
        <f>J111+J124+J128+J131</f>
        <v>22480896.11</v>
      </c>
      <c r="K110" s="40"/>
      <c r="L110" s="1"/>
      <c r="M110" s="1"/>
    </row>
    <row r="111" spans="2:13" s="3" customFormat="1" ht="25.5">
      <c r="B111" s="161" t="s">
        <v>158</v>
      </c>
      <c r="C111" s="48"/>
      <c r="D111" s="4"/>
      <c r="E111" s="4"/>
      <c r="F111" s="4"/>
      <c r="G111" s="30" t="s">
        <v>0</v>
      </c>
      <c r="H111" s="162" t="s">
        <v>160</v>
      </c>
      <c r="I111" s="29"/>
      <c r="J111" s="13">
        <f>J113+J118+J121</f>
        <v>8653400</v>
      </c>
      <c r="K111" s="40"/>
      <c r="L111" s="1"/>
      <c r="M111" s="1"/>
    </row>
    <row r="112" spans="2:13" s="3" customFormat="1" ht="25.5">
      <c r="B112" s="154" t="s">
        <v>159</v>
      </c>
      <c r="C112" s="48"/>
      <c r="D112" s="4"/>
      <c r="E112" s="4"/>
      <c r="F112" s="4"/>
      <c r="G112" s="30" t="s">
        <v>0</v>
      </c>
      <c r="H112" s="162" t="s">
        <v>148</v>
      </c>
      <c r="I112" s="29"/>
      <c r="J112" s="13">
        <f>J113</f>
        <v>8603400</v>
      </c>
      <c r="K112" s="40"/>
      <c r="L112" s="1"/>
      <c r="M112" s="1"/>
    </row>
    <row r="113" spans="2:13" s="3" customFormat="1" ht="12.75">
      <c r="B113" s="156" t="s">
        <v>145</v>
      </c>
      <c r="C113" s="48"/>
      <c r="D113" s="4"/>
      <c r="E113" s="4"/>
      <c r="F113" s="4"/>
      <c r="G113" s="30" t="s">
        <v>0</v>
      </c>
      <c r="H113" s="162" t="s">
        <v>149</v>
      </c>
      <c r="I113" s="163"/>
      <c r="J113" s="164">
        <f>J114+J116</f>
        <v>8603400</v>
      </c>
      <c r="K113" s="40"/>
      <c r="L113" s="1"/>
      <c r="M113" s="1"/>
    </row>
    <row r="114" spans="2:13" s="3" customFormat="1" ht="12.75">
      <c r="B114" s="19" t="s">
        <v>64</v>
      </c>
      <c r="C114" s="48"/>
      <c r="D114" s="4"/>
      <c r="E114" s="4"/>
      <c r="F114" s="4"/>
      <c r="G114" s="30" t="s">
        <v>0</v>
      </c>
      <c r="H114" s="162" t="s">
        <v>149</v>
      </c>
      <c r="I114" s="165" t="s">
        <v>47</v>
      </c>
      <c r="J114" s="164">
        <f>J115</f>
        <v>1377500</v>
      </c>
      <c r="K114" s="40"/>
      <c r="L114" s="1"/>
      <c r="M114" s="1"/>
    </row>
    <row r="115" spans="2:13" s="3" customFormat="1" ht="25.5">
      <c r="B115" s="49" t="s">
        <v>52</v>
      </c>
      <c r="C115" s="48"/>
      <c r="D115" s="4"/>
      <c r="E115" s="4"/>
      <c r="F115" s="4"/>
      <c r="G115" s="30" t="s">
        <v>0</v>
      </c>
      <c r="H115" s="162" t="s">
        <v>149</v>
      </c>
      <c r="I115" s="165" t="s">
        <v>48</v>
      </c>
      <c r="J115" s="164">
        <v>1377500</v>
      </c>
      <c r="K115" s="40"/>
      <c r="L115" s="1"/>
      <c r="M115" s="1"/>
    </row>
    <row r="116" spans="2:13" s="3" customFormat="1" ht="32.25" customHeight="1">
      <c r="B116" s="116" t="s">
        <v>146</v>
      </c>
      <c r="C116" s="48"/>
      <c r="D116" s="4"/>
      <c r="E116" s="4"/>
      <c r="F116" s="4"/>
      <c r="G116" s="30" t="s">
        <v>0</v>
      </c>
      <c r="H116" s="162" t="s">
        <v>149</v>
      </c>
      <c r="I116" s="165" t="s">
        <v>83</v>
      </c>
      <c r="J116" s="166">
        <f>J117</f>
        <v>7225900</v>
      </c>
      <c r="K116" s="40"/>
      <c r="L116" s="1"/>
      <c r="M116" s="1"/>
    </row>
    <row r="117" spans="2:13" s="3" customFormat="1" ht="15.75" customHeight="1">
      <c r="B117" s="116" t="s">
        <v>86</v>
      </c>
      <c r="C117" s="48"/>
      <c r="D117" s="4"/>
      <c r="E117" s="4"/>
      <c r="F117" s="4"/>
      <c r="G117" s="30" t="s">
        <v>0</v>
      </c>
      <c r="H117" s="162" t="s">
        <v>149</v>
      </c>
      <c r="I117" s="165" t="s">
        <v>84</v>
      </c>
      <c r="J117" s="166">
        <v>7225900</v>
      </c>
      <c r="K117" s="40"/>
      <c r="L117" s="1"/>
      <c r="M117" s="1"/>
    </row>
    <row r="118" spans="2:13" s="3" customFormat="1" ht="12.75" customHeight="1">
      <c r="B118" s="35" t="s">
        <v>66</v>
      </c>
      <c r="C118" s="48"/>
      <c r="D118" s="4"/>
      <c r="E118" s="4"/>
      <c r="F118" s="4"/>
      <c r="G118" s="30" t="s">
        <v>0</v>
      </c>
      <c r="H118" s="165" t="s">
        <v>179</v>
      </c>
      <c r="I118" s="165"/>
      <c r="J118" s="164">
        <f>J119</f>
        <v>20000</v>
      </c>
      <c r="K118" s="40"/>
      <c r="L118" s="1"/>
      <c r="M118" s="1"/>
    </row>
    <row r="119" spans="2:13" s="3" customFormat="1" ht="22.5" customHeight="1">
      <c r="B119" s="19" t="s">
        <v>64</v>
      </c>
      <c r="C119" s="48"/>
      <c r="D119" s="4"/>
      <c r="E119" s="4"/>
      <c r="F119" s="4"/>
      <c r="G119" s="30" t="s">
        <v>0</v>
      </c>
      <c r="H119" s="165" t="s">
        <v>179</v>
      </c>
      <c r="I119" s="165" t="s">
        <v>47</v>
      </c>
      <c r="J119" s="164">
        <f>J120</f>
        <v>20000</v>
      </c>
      <c r="K119" s="40"/>
      <c r="L119" s="1"/>
      <c r="M119" s="1"/>
    </row>
    <row r="120" spans="2:13" s="3" customFormat="1" ht="22.5" customHeight="1">
      <c r="B120" s="49" t="s">
        <v>52</v>
      </c>
      <c r="C120" s="48"/>
      <c r="D120" s="4"/>
      <c r="E120" s="4"/>
      <c r="F120" s="4"/>
      <c r="G120" s="30" t="s">
        <v>0</v>
      </c>
      <c r="H120" s="165" t="s">
        <v>179</v>
      </c>
      <c r="I120" s="165" t="s">
        <v>48</v>
      </c>
      <c r="J120" s="164">
        <v>20000</v>
      </c>
      <c r="K120" s="40"/>
      <c r="L120" s="1"/>
      <c r="M120" s="1"/>
    </row>
    <row r="121" spans="2:13" s="3" customFormat="1" ht="12.75">
      <c r="B121" s="151" t="s">
        <v>118</v>
      </c>
      <c r="C121" s="48"/>
      <c r="D121" s="4"/>
      <c r="E121" s="4"/>
      <c r="F121" s="4"/>
      <c r="G121" s="46" t="s">
        <v>0</v>
      </c>
      <c r="H121" s="30" t="s">
        <v>180</v>
      </c>
      <c r="I121" s="165"/>
      <c r="J121" s="164">
        <f>J122</f>
        <v>30000</v>
      </c>
      <c r="K121" s="41"/>
      <c r="L121" s="1"/>
      <c r="M121" s="1"/>
    </row>
    <row r="122" spans="2:13" s="3" customFormat="1" ht="12.75">
      <c r="B122" s="152" t="s">
        <v>119</v>
      </c>
      <c r="C122" s="48"/>
      <c r="D122" s="4"/>
      <c r="E122" s="4"/>
      <c r="F122" s="4"/>
      <c r="G122" s="46" t="s">
        <v>0</v>
      </c>
      <c r="H122" s="30" t="s">
        <v>180</v>
      </c>
      <c r="I122" s="30" t="s">
        <v>47</v>
      </c>
      <c r="J122" s="167">
        <f>J123</f>
        <v>30000</v>
      </c>
      <c r="K122" s="41"/>
      <c r="L122" s="1"/>
      <c r="M122" s="1"/>
    </row>
    <row r="123" spans="2:13" s="3" customFormat="1" ht="12.75">
      <c r="B123" s="152" t="s">
        <v>120</v>
      </c>
      <c r="C123" s="48"/>
      <c r="D123" s="4"/>
      <c r="E123" s="4"/>
      <c r="F123" s="4"/>
      <c r="G123" s="46" t="s">
        <v>0</v>
      </c>
      <c r="H123" s="30" t="s">
        <v>180</v>
      </c>
      <c r="I123" s="30" t="s">
        <v>48</v>
      </c>
      <c r="J123" s="167">
        <v>30000</v>
      </c>
      <c r="K123" s="41"/>
      <c r="L123" s="1"/>
      <c r="M123" s="1"/>
    </row>
    <row r="124" spans="2:13" s="3" customFormat="1" ht="12.75">
      <c r="B124" s="152" t="s">
        <v>147</v>
      </c>
      <c r="C124" s="48"/>
      <c r="D124" s="4"/>
      <c r="E124" s="4"/>
      <c r="F124" s="4"/>
      <c r="G124" s="30" t="s">
        <v>0</v>
      </c>
      <c r="H124" s="168" t="s">
        <v>150</v>
      </c>
      <c r="I124" s="30"/>
      <c r="J124" s="167">
        <f>J125</f>
        <v>3669276.31</v>
      </c>
      <c r="K124" s="153"/>
      <c r="L124" s="1"/>
      <c r="M124" s="1"/>
    </row>
    <row r="125" spans="2:13" s="3" customFormat="1" ht="12.75">
      <c r="B125" s="36" t="s">
        <v>65</v>
      </c>
      <c r="C125" s="48"/>
      <c r="D125" s="4"/>
      <c r="E125" s="4"/>
      <c r="F125" s="4"/>
      <c r="G125" s="30" t="s">
        <v>0</v>
      </c>
      <c r="H125" s="168" t="s">
        <v>150</v>
      </c>
      <c r="I125" s="30"/>
      <c r="J125" s="167">
        <f>J126</f>
        <v>3669276.31</v>
      </c>
      <c r="K125" s="153"/>
      <c r="L125" s="1"/>
      <c r="M125" s="1"/>
    </row>
    <row r="126" spans="2:13" s="3" customFormat="1" ht="12.75">
      <c r="B126" s="19" t="s">
        <v>64</v>
      </c>
      <c r="C126" s="48"/>
      <c r="D126" s="4"/>
      <c r="E126" s="4"/>
      <c r="F126" s="4"/>
      <c r="G126" s="30" t="s">
        <v>0</v>
      </c>
      <c r="H126" s="168" t="s">
        <v>150</v>
      </c>
      <c r="I126" s="165" t="s">
        <v>47</v>
      </c>
      <c r="J126" s="164">
        <f>J127</f>
        <v>3669276.31</v>
      </c>
      <c r="K126" s="153"/>
      <c r="L126" s="1"/>
      <c r="M126" s="1"/>
    </row>
    <row r="127" spans="2:13" s="3" customFormat="1" ht="25.5">
      <c r="B127" s="49" t="s">
        <v>52</v>
      </c>
      <c r="C127" s="48"/>
      <c r="D127" s="4"/>
      <c r="E127" s="4"/>
      <c r="F127" s="4"/>
      <c r="G127" s="30" t="s">
        <v>0</v>
      </c>
      <c r="H127" s="168" t="s">
        <v>150</v>
      </c>
      <c r="I127" s="165" t="s">
        <v>48</v>
      </c>
      <c r="J127" s="164">
        <v>3669276.31</v>
      </c>
      <c r="K127" s="41"/>
      <c r="L127" s="1"/>
      <c r="M127" s="1"/>
    </row>
    <row r="128" spans="2:13" s="3" customFormat="1" ht="25.5">
      <c r="B128" s="116" t="s">
        <v>98</v>
      </c>
      <c r="C128" s="57"/>
      <c r="D128" s="37"/>
      <c r="E128" s="37"/>
      <c r="F128" s="37"/>
      <c r="G128" s="46" t="s">
        <v>0</v>
      </c>
      <c r="H128" s="165" t="s">
        <v>182</v>
      </c>
      <c r="I128" s="46"/>
      <c r="J128" s="47">
        <f>J129</f>
        <v>7508219.8</v>
      </c>
      <c r="K128" s="41"/>
      <c r="L128" s="1"/>
      <c r="M128" s="1"/>
    </row>
    <row r="129" spans="2:13" s="3" customFormat="1" ht="12.75">
      <c r="B129" s="116" t="s">
        <v>64</v>
      </c>
      <c r="C129" s="57"/>
      <c r="D129" s="37"/>
      <c r="E129" s="37"/>
      <c r="F129" s="37"/>
      <c r="G129" s="46" t="s">
        <v>0</v>
      </c>
      <c r="H129" s="165" t="s">
        <v>182</v>
      </c>
      <c r="I129" s="46" t="s">
        <v>47</v>
      </c>
      <c r="J129" s="47">
        <f>J130</f>
        <v>7508219.8</v>
      </c>
      <c r="K129" s="41"/>
      <c r="L129" s="1"/>
      <c r="M129" s="1"/>
    </row>
    <row r="130" spans="2:13" s="3" customFormat="1" ht="25.5">
      <c r="B130" s="116" t="s">
        <v>52</v>
      </c>
      <c r="C130" s="57"/>
      <c r="D130" s="37"/>
      <c r="E130" s="37"/>
      <c r="F130" s="37"/>
      <c r="G130" s="143" t="s">
        <v>0</v>
      </c>
      <c r="H130" s="165" t="s">
        <v>182</v>
      </c>
      <c r="I130" s="144" t="s">
        <v>48</v>
      </c>
      <c r="J130" s="47">
        <v>7508219.8</v>
      </c>
      <c r="K130" s="41"/>
      <c r="L130" s="1"/>
      <c r="M130" s="1"/>
    </row>
    <row r="131" spans="2:13" s="3" customFormat="1" ht="12.75">
      <c r="B131" s="116" t="s">
        <v>111</v>
      </c>
      <c r="C131" s="57"/>
      <c r="D131" s="37"/>
      <c r="E131" s="37"/>
      <c r="F131" s="37"/>
      <c r="G131" s="51" t="s">
        <v>0</v>
      </c>
      <c r="H131" s="147" t="s">
        <v>183</v>
      </c>
      <c r="I131" s="145"/>
      <c r="J131" s="47">
        <f>J132</f>
        <v>2650000</v>
      </c>
      <c r="K131" s="41"/>
      <c r="L131" s="1"/>
      <c r="M131" s="1"/>
    </row>
    <row r="132" spans="2:13" s="3" customFormat="1" ht="12.75">
      <c r="B132" s="19" t="s">
        <v>64</v>
      </c>
      <c r="C132" s="57"/>
      <c r="D132" s="37"/>
      <c r="E132" s="37"/>
      <c r="F132" s="37"/>
      <c r="G132" s="51" t="s">
        <v>0</v>
      </c>
      <c r="H132" s="147" t="s">
        <v>183</v>
      </c>
      <c r="I132" s="145" t="s">
        <v>47</v>
      </c>
      <c r="J132" s="47">
        <f>J133</f>
        <v>2650000</v>
      </c>
      <c r="K132" s="41"/>
      <c r="L132" s="1"/>
      <c r="M132" s="1"/>
    </row>
    <row r="133" spans="2:13" s="3" customFormat="1" ht="25.5">
      <c r="B133" s="49" t="s">
        <v>52</v>
      </c>
      <c r="C133" s="57"/>
      <c r="D133" s="37"/>
      <c r="E133" s="37"/>
      <c r="F133" s="37"/>
      <c r="G133" s="51" t="s">
        <v>0</v>
      </c>
      <c r="H133" s="147" t="s">
        <v>183</v>
      </c>
      <c r="I133" s="145" t="s">
        <v>48</v>
      </c>
      <c r="J133" s="47">
        <v>2650000</v>
      </c>
      <c r="K133" s="41"/>
      <c r="L133" s="1"/>
      <c r="M133" s="1"/>
    </row>
    <row r="134" spans="2:13" s="6" customFormat="1" ht="10.5" customHeight="1">
      <c r="B134" s="58" t="s">
        <v>34</v>
      </c>
      <c r="C134" s="59">
        <v>4653571</v>
      </c>
      <c r="D134" s="59">
        <v>6023076</v>
      </c>
      <c r="E134" s="59">
        <v>5863076</v>
      </c>
      <c r="F134" s="59">
        <v>5139904</v>
      </c>
      <c r="G134" s="60" t="s">
        <v>28</v>
      </c>
      <c r="H134" s="146"/>
      <c r="I134" s="60"/>
      <c r="J134" s="61">
        <f>J135</f>
        <v>13284637.75</v>
      </c>
      <c r="K134" s="39" t="e">
        <f>K135</f>
        <v>#REF!</v>
      </c>
      <c r="L134" s="1"/>
      <c r="M134" s="1"/>
    </row>
    <row r="135" spans="2:13" s="43" customFormat="1" ht="15.75" customHeight="1">
      <c r="B135" s="58" t="s">
        <v>1</v>
      </c>
      <c r="C135" s="59">
        <v>3944191</v>
      </c>
      <c r="D135" s="59">
        <v>5111016</v>
      </c>
      <c r="E135" s="59">
        <v>4951016</v>
      </c>
      <c r="F135" s="59">
        <v>4295404</v>
      </c>
      <c r="G135" s="60" t="s">
        <v>29</v>
      </c>
      <c r="H135" s="60"/>
      <c r="I135" s="60"/>
      <c r="J135" s="61">
        <f>J136+J148++J151</f>
        <v>13284637.75</v>
      </c>
      <c r="K135" s="39" t="e">
        <f>K136</f>
        <v>#REF!</v>
      </c>
      <c r="L135" s="1"/>
      <c r="M135" s="1"/>
    </row>
    <row r="136" spans="2:13" s="44" customFormat="1" ht="22.5" customHeight="1">
      <c r="B136" s="62" t="s">
        <v>102</v>
      </c>
      <c r="C136" s="63">
        <v>1547280</v>
      </c>
      <c r="D136" s="63">
        <v>2189360</v>
      </c>
      <c r="E136" s="63">
        <v>1989360</v>
      </c>
      <c r="F136" s="63">
        <v>1642000</v>
      </c>
      <c r="G136" s="64" t="s">
        <v>29</v>
      </c>
      <c r="H136" s="64" t="s">
        <v>151</v>
      </c>
      <c r="I136" s="64"/>
      <c r="J136" s="65">
        <f>J137+J143</f>
        <v>10269752.2</v>
      </c>
      <c r="K136" s="45" t="e">
        <f>#REF!</f>
        <v>#REF!</v>
      </c>
      <c r="L136" s="1"/>
      <c r="M136" s="1"/>
    </row>
    <row r="137" spans="2:13" s="44" customFormat="1" ht="14.25" customHeight="1">
      <c r="B137" s="89" t="s">
        <v>78</v>
      </c>
      <c r="C137" s="90"/>
      <c r="D137" s="90"/>
      <c r="E137" s="90"/>
      <c r="F137" s="91"/>
      <c r="G137" s="64" t="s">
        <v>29</v>
      </c>
      <c r="H137" s="93" t="s">
        <v>175</v>
      </c>
      <c r="I137" s="93"/>
      <c r="J137" s="94">
        <f>J138</f>
        <v>4391317</v>
      </c>
      <c r="K137" s="92"/>
      <c r="L137" s="1"/>
      <c r="M137" s="1"/>
    </row>
    <row r="138" spans="2:13" s="44" customFormat="1" ht="21.75" customHeight="1">
      <c r="B138" s="89" t="s">
        <v>85</v>
      </c>
      <c r="C138" s="90"/>
      <c r="D138" s="90"/>
      <c r="E138" s="90"/>
      <c r="F138" s="91"/>
      <c r="G138" s="93" t="s">
        <v>29</v>
      </c>
      <c r="H138" s="93" t="s">
        <v>175</v>
      </c>
      <c r="I138" s="93" t="s">
        <v>83</v>
      </c>
      <c r="J138" s="94">
        <f>J139</f>
        <v>4391317</v>
      </c>
      <c r="K138" s="92"/>
      <c r="L138" s="1"/>
      <c r="M138" s="1"/>
    </row>
    <row r="139" spans="2:13" s="44" customFormat="1" ht="15" customHeight="1">
      <c r="B139" s="89" t="s">
        <v>86</v>
      </c>
      <c r="C139" s="90"/>
      <c r="D139" s="90"/>
      <c r="E139" s="90"/>
      <c r="F139" s="91"/>
      <c r="G139" s="93" t="s">
        <v>29</v>
      </c>
      <c r="H139" s="93" t="s">
        <v>175</v>
      </c>
      <c r="I139" s="93" t="s">
        <v>84</v>
      </c>
      <c r="J139" s="94">
        <v>4391317</v>
      </c>
      <c r="K139" s="92"/>
      <c r="L139" s="1"/>
      <c r="M139" s="1"/>
    </row>
    <row r="140" spans="2:13" s="44" customFormat="1" ht="36" customHeight="1" hidden="1">
      <c r="B140" s="62" t="s">
        <v>104</v>
      </c>
      <c r="C140" s="90"/>
      <c r="D140" s="90"/>
      <c r="E140" s="90"/>
      <c r="F140" s="91"/>
      <c r="G140" s="93" t="s">
        <v>29</v>
      </c>
      <c r="H140" s="93" t="s">
        <v>88</v>
      </c>
      <c r="I140" s="93"/>
      <c r="J140" s="94">
        <v>0</v>
      </c>
      <c r="K140" s="92"/>
      <c r="L140" s="1"/>
      <c r="M140" s="1"/>
    </row>
    <row r="141" spans="2:13" s="44" customFormat="1" ht="22.5" customHeight="1" hidden="1">
      <c r="B141" s="89" t="s">
        <v>85</v>
      </c>
      <c r="C141" s="90"/>
      <c r="D141" s="90"/>
      <c r="E141" s="90"/>
      <c r="F141" s="91"/>
      <c r="G141" s="93" t="s">
        <v>29</v>
      </c>
      <c r="H141" s="93" t="s">
        <v>88</v>
      </c>
      <c r="I141" s="93" t="s">
        <v>83</v>
      </c>
      <c r="J141" s="94">
        <v>0</v>
      </c>
      <c r="K141" s="92"/>
      <c r="L141" s="1"/>
      <c r="M141" s="1"/>
    </row>
    <row r="142" spans="2:13" s="44" customFormat="1" ht="21.75" customHeight="1" hidden="1">
      <c r="B142" s="89" t="s">
        <v>96</v>
      </c>
      <c r="C142" s="90"/>
      <c r="D142" s="90"/>
      <c r="E142" s="90"/>
      <c r="F142" s="91"/>
      <c r="G142" s="93" t="s">
        <v>29</v>
      </c>
      <c r="H142" s="93" t="s">
        <v>88</v>
      </c>
      <c r="I142" s="93" t="s">
        <v>97</v>
      </c>
      <c r="J142" s="94">
        <v>0</v>
      </c>
      <c r="K142" s="92"/>
      <c r="L142" s="1"/>
      <c r="M142" s="1"/>
    </row>
    <row r="143" spans="1:256" s="150" customFormat="1" ht="39.75" customHeight="1">
      <c r="A143" s="89" t="s">
        <v>112</v>
      </c>
      <c r="B143" s="89" t="s">
        <v>117</v>
      </c>
      <c r="C143" s="89" t="s">
        <v>112</v>
      </c>
      <c r="D143" s="89" t="s">
        <v>112</v>
      </c>
      <c r="E143" s="89" t="s">
        <v>112</v>
      </c>
      <c r="F143" s="89" t="s">
        <v>112</v>
      </c>
      <c r="G143" s="93" t="s">
        <v>29</v>
      </c>
      <c r="H143" s="93" t="s">
        <v>176</v>
      </c>
      <c r="I143" s="93"/>
      <c r="J143" s="94">
        <f>J144+J146</f>
        <v>5878435.2</v>
      </c>
      <c r="K143" s="148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49"/>
      <c r="BN143" s="149"/>
      <c r="BO143" s="149"/>
      <c r="BP143" s="149"/>
      <c r="BQ143" s="149"/>
      <c r="BR143" s="149"/>
      <c r="BS143" s="149"/>
      <c r="BT143" s="149"/>
      <c r="BU143" s="149"/>
      <c r="BV143" s="149"/>
      <c r="BW143" s="149"/>
      <c r="BX143" s="149"/>
      <c r="BY143" s="149"/>
      <c r="BZ143" s="149"/>
      <c r="CA143" s="149"/>
      <c r="CB143" s="149"/>
      <c r="CC143" s="149"/>
      <c r="CD143" s="149"/>
      <c r="CE143" s="149"/>
      <c r="CF143" s="149"/>
      <c r="CG143" s="149"/>
      <c r="CH143" s="149"/>
      <c r="CI143" s="149"/>
      <c r="CJ143" s="149"/>
      <c r="CK143" s="149"/>
      <c r="CL143" s="149"/>
      <c r="CM143" s="149"/>
      <c r="CN143" s="149"/>
      <c r="CO143" s="149"/>
      <c r="CP143" s="149"/>
      <c r="CQ143" s="149"/>
      <c r="CR143" s="149"/>
      <c r="CS143" s="149"/>
      <c r="CT143" s="149"/>
      <c r="CU143" s="149"/>
      <c r="CV143" s="149"/>
      <c r="CW143" s="149"/>
      <c r="CX143" s="149"/>
      <c r="CY143" s="149"/>
      <c r="CZ143" s="149"/>
      <c r="DA143" s="149"/>
      <c r="DB143" s="149"/>
      <c r="DC143" s="149"/>
      <c r="DD143" s="149"/>
      <c r="DE143" s="149"/>
      <c r="DF143" s="149"/>
      <c r="DG143" s="149"/>
      <c r="DH143" s="149"/>
      <c r="DI143" s="149"/>
      <c r="DJ143" s="149"/>
      <c r="DK143" s="149"/>
      <c r="DL143" s="149"/>
      <c r="DM143" s="149"/>
      <c r="DN143" s="149"/>
      <c r="DO143" s="149"/>
      <c r="DP143" s="149"/>
      <c r="DQ143" s="149"/>
      <c r="DR143" s="149"/>
      <c r="DS143" s="149"/>
      <c r="DT143" s="149"/>
      <c r="DU143" s="149"/>
      <c r="DV143" s="149"/>
      <c r="DW143" s="149"/>
      <c r="DX143" s="149"/>
      <c r="DY143" s="149"/>
      <c r="DZ143" s="149"/>
      <c r="EA143" s="149"/>
      <c r="EB143" s="149"/>
      <c r="EC143" s="149"/>
      <c r="ED143" s="149"/>
      <c r="EE143" s="149"/>
      <c r="EF143" s="149"/>
      <c r="EG143" s="149"/>
      <c r="EH143" s="149"/>
      <c r="EI143" s="149"/>
      <c r="EJ143" s="149"/>
      <c r="EK143" s="149"/>
      <c r="EL143" s="149"/>
      <c r="EM143" s="149"/>
      <c r="EN143" s="149"/>
      <c r="EO143" s="149"/>
      <c r="EP143" s="149"/>
      <c r="EQ143" s="149"/>
      <c r="ER143" s="149"/>
      <c r="ES143" s="149"/>
      <c r="ET143" s="149"/>
      <c r="EU143" s="149"/>
      <c r="EV143" s="149"/>
      <c r="EW143" s="149"/>
      <c r="EX143" s="149"/>
      <c r="EY143" s="149"/>
      <c r="EZ143" s="149"/>
      <c r="FA143" s="149"/>
      <c r="FB143" s="149"/>
      <c r="FC143" s="149"/>
      <c r="FD143" s="149"/>
      <c r="FE143" s="149"/>
      <c r="FF143" s="149"/>
      <c r="FG143" s="149"/>
      <c r="FH143" s="149"/>
      <c r="FI143" s="149"/>
      <c r="FJ143" s="149"/>
      <c r="FK143" s="149"/>
      <c r="FL143" s="149"/>
      <c r="FM143" s="149"/>
      <c r="FN143" s="149"/>
      <c r="FO143" s="149"/>
      <c r="FP143" s="149"/>
      <c r="FQ143" s="149"/>
      <c r="FR143" s="149"/>
      <c r="FS143" s="149"/>
      <c r="FT143" s="149"/>
      <c r="FU143" s="149"/>
      <c r="FV143" s="149"/>
      <c r="FW143" s="149"/>
      <c r="FX143" s="149"/>
      <c r="FY143" s="149"/>
      <c r="FZ143" s="149"/>
      <c r="GA143" s="149"/>
      <c r="GB143" s="149"/>
      <c r="GC143" s="149"/>
      <c r="GD143" s="149"/>
      <c r="GE143" s="149"/>
      <c r="GF143" s="149"/>
      <c r="GG143" s="149"/>
      <c r="GH143" s="149"/>
      <c r="GI143" s="149"/>
      <c r="GJ143" s="149"/>
      <c r="GK143" s="149"/>
      <c r="GL143" s="149"/>
      <c r="GM143" s="149"/>
      <c r="GN143" s="149"/>
      <c r="GO143" s="149"/>
      <c r="GP143" s="149"/>
      <c r="GQ143" s="149"/>
      <c r="GR143" s="149"/>
      <c r="GS143" s="149"/>
      <c r="GT143" s="149"/>
      <c r="GU143" s="149"/>
      <c r="GV143" s="149"/>
      <c r="GW143" s="149"/>
      <c r="GX143" s="149"/>
      <c r="GY143" s="149"/>
      <c r="GZ143" s="149"/>
      <c r="HA143" s="149"/>
      <c r="HB143" s="149"/>
      <c r="HC143" s="149"/>
      <c r="HD143" s="149"/>
      <c r="HE143" s="149"/>
      <c r="HF143" s="149"/>
      <c r="HG143" s="149"/>
      <c r="HH143" s="149"/>
      <c r="HI143" s="149"/>
      <c r="HJ143" s="149"/>
      <c r="HK143" s="149"/>
      <c r="HL143" s="149"/>
      <c r="HM143" s="149"/>
      <c r="HN143" s="149"/>
      <c r="HO143" s="149"/>
      <c r="HP143" s="149"/>
      <c r="HQ143" s="149"/>
      <c r="HR143" s="149"/>
      <c r="HS143" s="149"/>
      <c r="HT143" s="149"/>
      <c r="HU143" s="149"/>
      <c r="HV143" s="149"/>
      <c r="HW143" s="149"/>
      <c r="HX143" s="149"/>
      <c r="HY143" s="149"/>
      <c r="HZ143" s="149"/>
      <c r="IA143" s="149"/>
      <c r="IB143" s="149"/>
      <c r="IC143" s="149"/>
      <c r="ID143" s="149"/>
      <c r="IE143" s="149"/>
      <c r="IF143" s="149"/>
      <c r="IG143" s="149"/>
      <c r="IH143" s="149"/>
      <c r="II143" s="149"/>
      <c r="IJ143" s="149"/>
      <c r="IK143" s="149"/>
      <c r="IL143" s="149"/>
      <c r="IM143" s="149"/>
      <c r="IN143" s="149"/>
      <c r="IO143" s="149"/>
      <c r="IP143" s="149"/>
      <c r="IQ143" s="149"/>
      <c r="IR143" s="149"/>
      <c r="IS143" s="149"/>
      <c r="IT143" s="149"/>
      <c r="IU143" s="149"/>
      <c r="IV143" s="149"/>
    </row>
    <row r="144" spans="2:13" s="44" customFormat="1" ht="14.25" customHeight="1">
      <c r="B144" s="19" t="s">
        <v>64</v>
      </c>
      <c r="C144" s="90"/>
      <c r="D144" s="90"/>
      <c r="E144" s="90"/>
      <c r="F144" s="91"/>
      <c r="G144" s="93" t="s">
        <v>29</v>
      </c>
      <c r="H144" s="93" t="s">
        <v>176</v>
      </c>
      <c r="I144" s="93" t="s">
        <v>47</v>
      </c>
      <c r="J144" s="94">
        <f>J145</f>
        <v>5584513.44</v>
      </c>
      <c r="K144" s="92"/>
      <c r="L144" s="1"/>
      <c r="M144" s="1"/>
    </row>
    <row r="145" spans="2:13" s="44" customFormat="1" ht="21.75" customHeight="1">
      <c r="B145" s="49" t="s">
        <v>52</v>
      </c>
      <c r="C145" s="90"/>
      <c r="D145" s="90"/>
      <c r="E145" s="90"/>
      <c r="F145" s="91"/>
      <c r="G145" s="93" t="s">
        <v>29</v>
      </c>
      <c r="H145" s="93" t="s">
        <v>176</v>
      </c>
      <c r="I145" s="93" t="s">
        <v>48</v>
      </c>
      <c r="J145" s="94">
        <v>5584513.44</v>
      </c>
      <c r="K145" s="92"/>
      <c r="L145" s="1"/>
      <c r="M145" s="1"/>
    </row>
    <row r="146" spans="2:13" s="44" customFormat="1" ht="13.5" customHeight="1">
      <c r="B146" s="19" t="s">
        <v>64</v>
      </c>
      <c r="C146" s="90"/>
      <c r="D146" s="90"/>
      <c r="E146" s="90"/>
      <c r="F146" s="91"/>
      <c r="G146" s="93" t="s">
        <v>29</v>
      </c>
      <c r="H146" s="93" t="s">
        <v>176</v>
      </c>
      <c r="I146" s="93" t="s">
        <v>47</v>
      </c>
      <c r="J146" s="94">
        <f>J147</f>
        <v>293921.76</v>
      </c>
      <c r="K146" s="92"/>
      <c r="L146" s="1"/>
      <c r="M146" s="1"/>
    </row>
    <row r="147" spans="2:13" s="44" customFormat="1" ht="21.75" customHeight="1">
      <c r="B147" s="49" t="s">
        <v>52</v>
      </c>
      <c r="C147" s="90"/>
      <c r="D147" s="90"/>
      <c r="E147" s="90"/>
      <c r="F147" s="91"/>
      <c r="G147" s="93" t="s">
        <v>29</v>
      </c>
      <c r="H147" s="93" t="s">
        <v>176</v>
      </c>
      <c r="I147" s="93" t="s">
        <v>48</v>
      </c>
      <c r="J147" s="94">
        <v>293921.76</v>
      </c>
      <c r="K147" s="92"/>
      <c r="L147" s="1"/>
      <c r="M147" s="1"/>
    </row>
    <row r="148" spans="2:13" s="44" customFormat="1" ht="23.25" customHeight="1">
      <c r="B148" s="89" t="s">
        <v>105</v>
      </c>
      <c r="C148" s="90"/>
      <c r="D148" s="90"/>
      <c r="E148" s="90"/>
      <c r="F148" s="91"/>
      <c r="G148" s="93" t="s">
        <v>29</v>
      </c>
      <c r="H148" s="93" t="s">
        <v>152</v>
      </c>
      <c r="I148" s="93"/>
      <c r="J148" s="94">
        <f>J149</f>
        <v>600000</v>
      </c>
      <c r="K148" s="92"/>
      <c r="L148" s="1"/>
      <c r="M148" s="1"/>
    </row>
    <row r="149" spans="2:13" s="44" customFormat="1" ht="14.25" customHeight="1">
      <c r="B149" s="19" t="s">
        <v>64</v>
      </c>
      <c r="C149" s="90"/>
      <c r="D149" s="90"/>
      <c r="E149" s="90"/>
      <c r="F149" s="91"/>
      <c r="G149" s="100" t="s">
        <v>29</v>
      </c>
      <c r="H149" s="93" t="s">
        <v>152</v>
      </c>
      <c r="I149" s="93" t="s">
        <v>47</v>
      </c>
      <c r="J149" s="94">
        <f>J150</f>
        <v>600000</v>
      </c>
      <c r="K149" s="92"/>
      <c r="L149" s="1"/>
      <c r="M149" s="1"/>
    </row>
    <row r="150" spans="2:13" s="44" customFormat="1" ht="25.5" customHeight="1">
      <c r="B150" s="19" t="s">
        <v>52</v>
      </c>
      <c r="C150" s="90"/>
      <c r="D150" s="90"/>
      <c r="E150" s="90"/>
      <c r="F150" s="91"/>
      <c r="G150" s="69" t="s">
        <v>29</v>
      </c>
      <c r="H150" s="93" t="s">
        <v>152</v>
      </c>
      <c r="I150" s="100" t="s">
        <v>48</v>
      </c>
      <c r="J150" s="101">
        <v>600000</v>
      </c>
      <c r="K150" s="92"/>
      <c r="L150" s="1"/>
      <c r="M150" s="1"/>
    </row>
    <row r="151" spans="2:13" s="44" customFormat="1" ht="23.25" customHeight="1">
      <c r="B151" s="62" t="s">
        <v>104</v>
      </c>
      <c r="C151" s="90"/>
      <c r="D151" s="90"/>
      <c r="E151" s="90"/>
      <c r="F151" s="91"/>
      <c r="G151" s="93" t="s">
        <v>29</v>
      </c>
      <c r="H151" s="93" t="s">
        <v>177</v>
      </c>
      <c r="I151" s="93"/>
      <c r="J151" s="94">
        <f>J152+J154</f>
        <v>2414885.55</v>
      </c>
      <c r="K151" s="92"/>
      <c r="L151" s="1"/>
      <c r="M151" s="1"/>
    </row>
    <row r="152" spans="2:13" s="44" customFormat="1" ht="21.75" customHeight="1">
      <c r="B152" s="89" t="s">
        <v>85</v>
      </c>
      <c r="C152" s="90"/>
      <c r="D152" s="90"/>
      <c r="E152" s="90"/>
      <c r="F152" s="91"/>
      <c r="G152" s="93" t="s">
        <v>29</v>
      </c>
      <c r="H152" s="93" t="s">
        <v>177</v>
      </c>
      <c r="I152" s="93" t="s">
        <v>83</v>
      </c>
      <c r="J152" s="94">
        <f>J153</f>
        <v>1917000</v>
      </c>
      <c r="K152" s="92"/>
      <c r="L152" s="1"/>
      <c r="M152" s="1"/>
    </row>
    <row r="153" spans="2:13" s="44" customFormat="1" ht="12" customHeight="1">
      <c r="B153" s="89" t="s">
        <v>86</v>
      </c>
      <c r="C153" s="90"/>
      <c r="D153" s="90"/>
      <c r="E153" s="90"/>
      <c r="F153" s="91"/>
      <c r="G153" s="93" t="s">
        <v>29</v>
      </c>
      <c r="H153" s="93" t="s">
        <v>177</v>
      </c>
      <c r="I153" s="93" t="s">
        <v>84</v>
      </c>
      <c r="J153" s="94">
        <v>1917000</v>
      </c>
      <c r="K153" s="92"/>
      <c r="L153" s="1"/>
      <c r="M153" s="1"/>
    </row>
    <row r="154" spans="2:13" s="44" customFormat="1" ht="25.5" customHeight="1">
      <c r="B154" s="89" t="s">
        <v>85</v>
      </c>
      <c r="C154" s="90"/>
      <c r="D154" s="90"/>
      <c r="E154" s="90"/>
      <c r="F154" s="91"/>
      <c r="G154" s="93" t="s">
        <v>29</v>
      </c>
      <c r="H154" s="93" t="s">
        <v>177</v>
      </c>
      <c r="I154" s="93" t="s">
        <v>83</v>
      </c>
      <c r="J154" s="94">
        <f>J155</f>
        <v>497885.55</v>
      </c>
      <c r="K154" s="92"/>
      <c r="L154" s="1"/>
      <c r="M154" s="1"/>
    </row>
    <row r="155" spans="2:13" s="44" customFormat="1" ht="12" customHeight="1">
      <c r="B155" s="171" t="s">
        <v>86</v>
      </c>
      <c r="C155" s="170"/>
      <c r="D155" s="90"/>
      <c r="E155" s="90"/>
      <c r="F155" s="91"/>
      <c r="G155" s="93" t="s">
        <v>29</v>
      </c>
      <c r="H155" s="93" t="s">
        <v>177</v>
      </c>
      <c r="I155" s="93" t="s">
        <v>84</v>
      </c>
      <c r="J155" s="94">
        <v>497885.55</v>
      </c>
      <c r="K155" s="92"/>
      <c r="L155" s="1"/>
      <c r="M155" s="1"/>
    </row>
    <row r="156" spans="1:11" ht="14.25" customHeight="1">
      <c r="A156" s="3"/>
      <c r="B156" s="72" t="s">
        <v>14</v>
      </c>
      <c r="C156" s="54">
        <v>37532365</v>
      </c>
      <c r="D156" s="54">
        <v>46582364</v>
      </c>
      <c r="E156" s="54">
        <v>41659364</v>
      </c>
      <c r="F156" s="54">
        <v>39877294</v>
      </c>
      <c r="G156" s="55" t="s">
        <v>31</v>
      </c>
      <c r="H156" s="55"/>
      <c r="I156" s="55"/>
      <c r="J156" s="169">
        <f>J157</f>
        <v>84840</v>
      </c>
      <c r="K156" s="40" t="e">
        <f>K157</f>
        <v>#REF!</v>
      </c>
    </row>
    <row r="157" spans="1:11" ht="9.75" customHeight="1">
      <c r="A157" s="3"/>
      <c r="B157" s="53" t="s">
        <v>15</v>
      </c>
      <c r="C157" s="104">
        <v>34192569</v>
      </c>
      <c r="D157" s="104">
        <v>43222569</v>
      </c>
      <c r="E157" s="104">
        <v>38319569</v>
      </c>
      <c r="F157" s="104">
        <v>36535494</v>
      </c>
      <c r="G157" s="102" t="s">
        <v>32</v>
      </c>
      <c r="H157" s="102"/>
      <c r="I157" s="102"/>
      <c r="J157" s="105">
        <f>J158</f>
        <v>84840</v>
      </c>
      <c r="K157" s="40" t="e">
        <f>#REF!</f>
        <v>#REF!</v>
      </c>
    </row>
    <row r="158" spans="2:11" ht="26.25" customHeight="1">
      <c r="B158" s="110" t="s">
        <v>79</v>
      </c>
      <c r="C158" s="68"/>
      <c r="D158" s="68"/>
      <c r="E158" s="68"/>
      <c r="F158" s="68"/>
      <c r="G158" s="69" t="s">
        <v>32</v>
      </c>
      <c r="H158" s="69" t="s">
        <v>184</v>
      </c>
      <c r="I158" s="69"/>
      <c r="J158" s="70">
        <f>J159</f>
        <v>84840</v>
      </c>
      <c r="K158" s="103"/>
    </row>
    <row r="159" spans="2:11" ht="38.25" customHeight="1">
      <c r="B159" s="106" t="s">
        <v>68</v>
      </c>
      <c r="C159" s="107">
        <v>607920</v>
      </c>
      <c r="D159" s="108">
        <v>607920</v>
      </c>
      <c r="E159" s="108">
        <v>607920</v>
      </c>
      <c r="F159" s="108">
        <v>526661</v>
      </c>
      <c r="G159" s="97" t="s">
        <v>32</v>
      </c>
      <c r="H159" s="69" t="s">
        <v>184</v>
      </c>
      <c r="I159" s="97"/>
      <c r="J159" s="99">
        <f>J160</f>
        <v>84840</v>
      </c>
      <c r="K159" s="41">
        <f>K160</f>
        <v>0</v>
      </c>
    </row>
    <row r="160" spans="2:10" ht="10.5" customHeight="1">
      <c r="B160" s="77" t="s">
        <v>57</v>
      </c>
      <c r="C160" s="78">
        <v>607920</v>
      </c>
      <c r="D160" s="66">
        <v>607920</v>
      </c>
      <c r="E160" s="66">
        <v>607920</v>
      </c>
      <c r="F160" s="66">
        <v>526661</v>
      </c>
      <c r="G160" s="79" t="s">
        <v>32</v>
      </c>
      <c r="H160" s="69" t="s">
        <v>184</v>
      </c>
      <c r="I160" s="79" t="s">
        <v>24</v>
      </c>
      <c r="J160" s="80">
        <f>J161</f>
        <v>84840</v>
      </c>
    </row>
    <row r="161" spans="2:10" ht="10.5" customHeight="1">
      <c r="B161" s="111" t="s">
        <v>40</v>
      </c>
      <c r="C161" s="73"/>
      <c r="D161" s="73"/>
      <c r="E161" s="73"/>
      <c r="F161" s="73"/>
      <c r="G161" s="69" t="s">
        <v>32</v>
      </c>
      <c r="H161" s="69" t="s">
        <v>184</v>
      </c>
      <c r="I161" s="69" t="s">
        <v>42</v>
      </c>
      <c r="J161" s="70">
        <v>84840</v>
      </c>
    </row>
    <row r="162" spans="1:10" ht="10.5" customHeight="1">
      <c r="A162" s="6"/>
      <c r="B162" s="82" t="s">
        <v>33</v>
      </c>
      <c r="C162" s="83">
        <v>12527088</v>
      </c>
      <c r="D162" s="83">
        <v>13487079</v>
      </c>
      <c r="E162" s="83">
        <v>13567076</v>
      </c>
      <c r="F162" s="83">
        <v>12527062</v>
      </c>
      <c r="G162" s="96" t="s">
        <v>80</v>
      </c>
      <c r="H162" s="96"/>
      <c r="I162" s="95"/>
      <c r="J162" s="61">
        <f>J163</f>
        <v>2897332.96</v>
      </c>
    </row>
    <row r="163" spans="1:10" ht="10.5" customHeight="1">
      <c r="A163" s="6"/>
      <c r="B163" s="72" t="s">
        <v>100</v>
      </c>
      <c r="C163" s="112"/>
      <c r="D163" s="112"/>
      <c r="E163" s="112"/>
      <c r="F163" s="112"/>
      <c r="G163" s="81" t="s">
        <v>99</v>
      </c>
      <c r="H163" s="81"/>
      <c r="I163" s="113"/>
      <c r="J163" s="56">
        <f>J164</f>
        <v>2897332.96</v>
      </c>
    </row>
    <row r="164" spans="2:10" ht="26.25" customHeight="1">
      <c r="B164" s="71" t="s">
        <v>103</v>
      </c>
      <c r="C164" s="54">
        <v>12217733</v>
      </c>
      <c r="D164" s="54">
        <v>12217729</v>
      </c>
      <c r="E164" s="54">
        <v>12217724</v>
      </c>
      <c r="F164" s="54">
        <v>12217721</v>
      </c>
      <c r="G164" s="69" t="s">
        <v>99</v>
      </c>
      <c r="H164" s="69" t="s">
        <v>157</v>
      </c>
      <c r="I164" s="114"/>
      <c r="J164" s="75">
        <f>J167</f>
        <v>2897332.96</v>
      </c>
    </row>
    <row r="165" spans="2:10" ht="14.25" customHeight="1">
      <c r="B165" s="172" t="s">
        <v>153</v>
      </c>
      <c r="C165" s="54"/>
      <c r="D165" s="54"/>
      <c r="E165" s="54"/>
      <c r="F165" s="54"/>
      <c r="G165" s="69" t="s">
        <v>99</v>
      </c>
      <c r="H165" s="173" t="s">
        <v>155</v>
      </c>
      <c r="I165" s="81"/>
      <c r="J165" s="174">
        <f>J166</f>
        <v>2897332.96</v>
      </c>
    </row>
    <row r="166" spans="2:10" ht="24" customHeight="1">
      <c r="B166" s="172" t="s">
        <v>154</v>
      </c>
      <c r="C166" s="54"/>
      <c r="D166" s="54"/>
      <c r="E166" s="54"/>
      <c r="F166" s="54"/>
      <c r="G166" s="69" t="s">
        <v>99</v>
      </c>
      <c r="H166" s="173" t="s">
        <v>156</v>
      </c>
      <c r="I166" s="81"/>
      <c r="J166" s="174">
        <f>J167</f>
        <v>2897332.96</v>
      </c>
    </row>
    <row r="167" spans="2:10" ht="23.25" customHeight="1">
      <c r="B167" s="89" t="s">
        <v>85</v>
      </c>
      <c r="C167" s="76"/>
      <c r="D167" s="76"/>
      <c r="E167" s="76"/>
      <c r="F167" s="76"/>
      <c r="G167" s="109" t="s">
        <v>99</v>
      </c>
      <c r="H167" s="173" t="s">
        <v>156</v>
      </c>
      <c r="I167" s="98" t="s">
        <v>83</v>
      </c>
      <c r="J167" s="115">
        <f>J168</f>
        <v>2897332.96</v>
      </c>
    </row>
    <row r="168" spans="2:10" ht="11.25" customHeight="1">
      <c r="B168" s="89" t="s">
        <v>86</v>
      </c>
      <c r="C168" s="66"/>
      <c r="D168" s="66"/>
      <c r="E168" s="66"/>
      <c r="F168" s="67"/>
      <c r="G168" s="69" t="s">
        <v>99</v>
      </c>
      <c r="H168" s="173" t="s">
        <v>156</v>
      </c>
      <c r="I168" s="79" t="s">
        <v>84</v>
      </c>
      <c r="J168" s="118">
        <v>2897332.96</v>
      </c>
    </row>
    <row r="169" spans="2:10" ht="12" customHeight="1">
      <c r="B169" s="1"/>
      <c r="G169" s="1"/>
      <c r="H169" s="1"/>
      <c r="I169" s="1"/>
      <c r="J169" s="1"/>
    </row>
    <row r="170" spans="2:10" ht="26.25" customHeight="1">
      <c r="B170" s="1"/>
      <c r="G170" s="1"/>
      <c r="H170" s="1"/>
      <c r="I170" s="1"/>
      <c r="J170" s="1"/>
    </row>
    <row r="171" spans="2:10" ht="12.75">
      <c r="B171" s="1"/>
      <c r="G171" s="1"/>
      <c r="H171" s="1"/>
      <c r="I171" s="1"/>
      <c r="J171" s="1"/>
    </row>
    <row r="172" spans="2:10" ht="12.75">
      <c r="B172" s="84"/>
      <c r="C172" s="85"/>
      <c r="D172" s="85"/>
      <c r="E172" s="85"/>
      <c r="F172" s="85"/>
      <c r="G172" s="86"/>
      <c r="H172" s="87"/>
      <c r="I172" s="86"/>
      <c r="J172" s="88"/>
    </row>
  </sheetData>
  <sheetProtection/>
  <mergeCells count="8">
    <mergeCell ref="B6:K6"/>
    <mergeCell ref="K12:K13"/>
    <mergeCell ref="B11:B13"/>
    <mergeCell ref="J11:J13"/>
    <mergeCell ref="B7:K9"/>
    <mergeCell ref="G11:G13"/>
    <mergeCell ref="H11:H13"/>
    <mergeCell ref="I11:I13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2019-12-06T11:22:59Z</cp:lastPrinted>
  <dcterms:created xsi:type="dcterms:W3CDTF">2009-02-03T11:21:42Z</dcterms:created>
  <dcterms:modified xsi:type="dcterms:W3CDTF">2019-12-31T07:51:09Z</dcterms:modified>
  <cp:category/>
  <cp:version/>
  <cp:contentType/>
  <cp:contentStatus/>
</cp:coreProperties>
</file>