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5195" windowHeight="9495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<sst xmlns="http://schemas.openxmlformats.org/spreadsheetml/2006/main" count="558" uniqueCount="197">
  <si>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</si>
  <si>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</si>
  <si>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</si>
  <si>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</si>
  <si>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</si>
  <si>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</si>
  <si>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</si>
  <si>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</si>
  <si>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</si>
  <si>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</si>
  <si>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</si>
  <si>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</si>
  <si>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</si>
  <si>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</si>
  <si>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</si>
  <si>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</si>
  <si>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</si>
  <si>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</si>
  <si>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</si>
  <si>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</si>
  <si>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</si>
  <si>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</si>
  <si>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</si>
  <si>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</si>
  <si>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</si>
  <si>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</si>
  <si>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</si>
  <si>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</si>
  <si>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</si>
  <si>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</si>
  <si>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</si>
  <si>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</si>
  <si>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</si>
  <si>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</si>
  <si>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</si>
  <si>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</si>
  <si>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</si>
  <si>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</si>
  <si>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</si>
  <si>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</si>
  <si>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</si>
  <si>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</si>
  <si>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</si>
  <si>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</si>
  <si>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</si>
  <si>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</si>
  <si>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</si>
  <si>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</si>
  <si>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</si>
  <si>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</si>
  <si>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</si>
  <si>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</si>
  <si>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</si>
  <si>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</si>
  <si>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</si>
  <si>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</si>
  <si>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</si>
  <si>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</si>
  <si>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</si>
  <si>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</si>
  <si>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</si>
  <si>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</si>
  <si>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</si>
  <si>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</si>
  <si>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</si>
  <si>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</si>
  <si>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</si>
  <si>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</si>
  <si>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</si>
  <si>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</si>
  <si>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Прочие мероприятия по благоустройству</t>
  </si>
  <si>
    <t>0500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</si>
  <si>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</si>
  <si>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</si>
  <si>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</si>
  <si>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</si>
  <si>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</si>
  <si>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</si>
  <si>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</si>
  <si>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</si>
  <si>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</si>
  <si>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</si>
  <si>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</si>
  <si>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</si>
  <si>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</si>
  <si>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</si>
  <si>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</si>
  <si>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</si>
  <si>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</si>
  <si>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</si>
  <si>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</si>
  <si>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</si>
  <si>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</si>
  <si>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</si>
  <si>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</si>
  <si>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</si>
  <si>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9000000150</t>
  </si>
  <si>
    <t>7400000000</t>
  </si>
  <si>
    <t>7400000400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</si>
  <si>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</si>
  <si>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</si>
  <si>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</si>
  <si>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</si>
  <si>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</si>
  <si>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</si>
  <si>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</si>
  <si>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</si>
  <si>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</si>
  <si>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</si>
  <si>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</si>
  <si>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</si>
  <si>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</si>
  <si>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</si>
  <si>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20000 00000</t>
  </si>
  <si>
    <t>20001 00000</t>
  </si>
  <si>
    <t>02000 00000</t>
  </si>
  <si>
    <t>Национальная экономика</t>
  </si>
  <si>
    <t>Дорожные фонды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</si>
  <si>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</si>
  <si>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</si>
  <si>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</si>
  <si>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</si>
  <si>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Другие вопросы в области национальной экономики</t>
  </si>
  <si>
    <t>0412</t>
  </si>
  <si>
    <t>Содержание муниципального жилищного фонда</t>
  </si>
  <si>
    <t>3000000030</t>
  </si>
  <si>
    <t>Прочая закупка товаров, работ и услуг для обеспечения государственных( муниципальных нужд)</t>
  </si>
  <si>
    <t>0600000000</t>
  </si>
  <si>
    <t xml:space="preserve">Безвозмездные перечисления государственным и муниципальным учреждениям </t>
  </si>
  <si>
    <t>611</t>
  </si>
  <si>
    <t>Реализация мероприятий по внесению изменений в генеральные планы и правила по землепользованию и застройке</t>
  </si>
  <si>
    <t>Поддержка дорожного хозяйства</t>
  </si>
  <si>
    <t xml:space="preserve">Иные закупки товаров, работ и услуг для обеспечения государственных          (муниципальных) нужд </t>
  </si>
  <si>
    <t>КГРБС</t>
  </si>
  <si>
    <t>Обеспечение доступным и комфортным жильем и коммунальными услугами населения сельского поселения "Поселок Детчино"</t>
  </si>
  <si>
    <t>Работы, услуги по содержанию имущества</t>
  </si>
  <si>
    <t>к Решению поселкового Собрания сельского поселения</t>
  </si>
  <si>
    <t>Уплата иных платежей</t>
  </si>
  <si>
    <t>853</t>
  </si>
  <si>
    <t>7400000450</t>
  </si>
  <si>
    <t>90001 03000</t>
  </si>
  <si>
    <t>05001 04250</t>
  </si>
  <si>
    <t xml:space="preserve">Прочая закупка товаров, работ и услуг </t>
  </si>
  <si>
    <t>261</t>
  </si>
  <si>
    <t>0500000000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</si>
  <si>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</si>
  <si>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Благоустройство дворовых территорий и территорий соответствующего функционального назначения</t>
  </si>
  <si>
    <t>0500085550</t>
  </si>
  <si>
    <t>Прочая закупка товаров, работ и услуг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</si>
  <si>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</si>
  <si>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081 0105060</t>
  </si>
  <si>
    <t>Субсидии бюджетным учреждениям на иные цели</t>
  </si>
  <si>
    <t>612</t>
  </si>
  <si>
    <t>05000L5550</t>
  </si>
  <si>
    <t>Субсидии бюджетным учреждениям на финансовое обеспечение государственного (муниципального) задания на оказание государственных( муниципальных) услуг (выполнение работ)</t>
  </si>
  <si>
    <t>9000204090</t>
  </si>
  <si>
    <t>0410104090</t>
  </si>
  <si>
    <t>Физическая культура</t>
  </si>
  <si>
    <t>1101</t>
  </si>
  <si>
    <t>90000 00200</t>
  </si>
  <si>
    <t>Ведомственная структура расходов бюджета сельского поселения «Поселок Детчино» на 2019 год</t>
  </si>
  <si>
    <t>Поправки +,-</t>
  </si>
  <si>
    <t>С учетом изменений</t>
  </si>
  <si>
    <t xml:space="preserve"> Утверждено на 2019 год</t>
  </si>
  <si>
    <t xml:space="preserve">"Поселок Детчино" «О внесении изменений в Решение поселкового Собрания №50 от 12.12.18г «О бюджете сельского поселения «Поселок Детчино» на 2019 год и плановый период 2020-2021 гг »                                                                </t>
  </si>
  <si>
    <t>Реализация мероприятий подпрограммы "Устойчивое развитие сельских территорий"</t>
  </si>
  <si>
    <t>0500088370</t>
  </si>
  <si>
    <t>850</t>
  </si>
  <si>
    <t>9000300610</t>
  </si>
  <si>
    <t>Муниципальная программа сельского поселения"Поселок Детчино" "Благоустройствотерриторий сельского поселения "Поселок Детчино"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</si>
  <si>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</si>
  <si>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</si>
  <si>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</si>
  <si>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</si>
  <si>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</si>
  <si>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на 2015-2021 годы"</t>
  </si>
  <si>
    <t>Муниципальная программа сельского поселения "Поселок Детчино" "Формирование городской среды муниципального образования сельского поселения "Поселок Детчино"</t>
  </si>
  <si>
    <t>90004S0240</t>
  </si>
  <si>
    <t>Приложение №2</t>
  </si>
  <si>
    <t xml:space="preserve">Субсидия местным бюджетам из областного бюджета на какпитальный ремонт водопроводных сетей, канализационных сетей, объектов централизовыанной системы холодного водоснабжения и (илм) водоотведения муниципальной собственности  </t>
  </si>
  <si>
    <t>07001S7020</t>
  </si>
  <si>
    <t>21040,73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</si>
  <si>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</si>
  <si>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9000401500</t>
  </si>
  <si>
    <t>Мероприятия направленные на энергосбережение и повышение энергоэффективности</t>
  </si>
  <si>
    <t>0600211110</t>
  </si>
  <si>
    <t>0500100125</t>
  </si>
  <si>
    <t>0500100525</t>
  </si>
  <si>
    <t>0</t>
  </si>
  <si>
    <t>08201 00029</t>
  </si>
  <si>
    <t>08301 00027</t>
  </si>
  <si>
    <t>Пособия, компенсации и иные социальные выплаты гражданам, кроме публичных нормативных обязательств</t>
  </si>
  <si>
    <t>1006</t>
  </si>
  <si>
    <t>321</t>
  </si>
  <si>
    <t>02000 00028</t>
  </si>
  <si>
    <t>20001 00910</t>
  </si>
  <si>
    <t>от " 27  "  ноября  2019 года  № 70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</si>
</sst>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" fontId="30" fillId="0" borderId="1">
      <alignment horizontal="center" vertical="top" shrinkToFit="1"/>
      <protection/>
    </xf>
    <xf numFmtId="0" fontId="31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wrapText="1"/>
    </xf>
    <xf numFmtId="4" fontId="2" fillId="0" borderId="25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wrapText="1"/>
    </xf>
    <xf numFmtId="4" fontId="1" fillId="0" borderId="2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/>
    </xf>
    <xf numFmtId="0" fontId="1" fillId="0" borderId="30" xfId="0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left" vertical="center"/>
    </xf>
    <xf numFmtId="4" fontId="2" fillId="0" borderId="35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 horizontal="left" vertical="center" wrapText="1"/>
    </xf>
    <xf numFmtId="4" fontId="2" fillId="0" borderId="29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1" fillId="0" borderId="36" xfId="0" applyFont="1" applyBorder="1" applyAlignment="1">
      <alignment horizontal="left" vertical="center" wrapText="1"/>
    </xf>
    <xf numFmtId="4" fontId="2" fillId="0" borderId="32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4" fontId="1" fillId="32" borderId="2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2" fillId="0" borderId="27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49" fontId="2" fillId="0" borderId="29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wrapText="1"/>
    </xf>
    <xf numFmtId="3" fontId="2" fillId="0" borderId="20" xfId="0" applyNumberFormat="1" applyFont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4" fontId="1" fillId="0" borderId="29" xfId="0" applyNumberFormat="1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"/>
  <sheetViews>
    <sheetView tabSelected="1" view="pageBreakPreview" zoomScaleNormal="75" zoomScaleSheetLayoutView="100" zoomScalePageLayoutView="0" workbookViewId="0" topLeftCell="B1">
      <selection activeCell="B4" sqref="B4"/>
    </sheetView>
  </sheetViews>
  <sheetFormatPr defaultColWidth="9.00390625" defaultRowHeight="12.75"/>
  <cols>
    <col min="1" max="1" width="4.25390625" style="1" hidden="1" customWidth="1"/>
    <col min="2" max="2" width="66.375" style="15" customWidth="1"/>
    <col min="3" max="6" width="12.75390625" style="1" hidden="1" customWidth="1"/>
    <col min="7" max="7" width="7.625" style="1" customWidth="1"/>
    <col min="8" max="8" width="10.00390625" style="26" customWidth="1"/>
    <col min="9" max="9" width="10.75390625" style="32" customWidth="1"/>
    <col min="10" max="10" width="6.875" style="26" customWidth="1"/>
    <col min="11" max="11" width="13.375" style="11" customWidth="1"/>
    <col min="12" max="12" width="12.75390625" style="1" hidden="1" customWidth="1"/>
    <col min="13" max="13" width="13.00390625" style="1" customWidth="1"/>
    <col min="14" max="14" width="15.25390625" style="1" customWidth="1"/>
    <col min="15" max="16384" width="9.125" style="1" customWidth="1"/>
  </cols>
  <sheetData>
    <row r="1" spans="8:12" ht="12.75">
      <c r="H1" s="34" t="s">
        <v>178</v>
      </c>
      <c r="I1" s="34"/>
      <c r="K1" s="34"/>
      <c r="L1" s="34"/>
    </row>
    <row r="2" spans="8:12" ht="12.75">
      <c r="H2" s="34" t="s">
        <v>136</v>
      </c>
      <c r="I2" s="34"/>
      <c r="K2" s="34"/>
      <c r="L2" s="34"/>
    </row>
    <row r="3" spans="8:12" ht="12.75">
      <c r="H3" s="177" t="s">
        <v>164</v>
      </c>
      <c r="I3" s="178"/>
      <c r="J3" s="178"/>
      <c r="K3" s="178"/>
      <c r="L3" s="34"/>
    </row>
    <row r="4" spans="8:12" ht="12.75">
      <c r="H4" s="178"/>
      <c r="I4" s="178"/>
      <c r="J4" s="178"/>
      <c r="K4" s="178"/>
      <c r="L4" s="34"/>
    </row>
    <row r="5" spans="8:12" ht="12.75">
      <c r="H5" s="178"/>
      <c r="I5" s="178"/>
      <c r="J5" s="178"/>
      <c r="K5" s="178"/>
      <c r="L5" s="34"/>
    </row>
    <row r="6" spans="8:12" ht="29.25" customHeight="1">
      <c r="H6" s="178"/>
      <c r="I6" s="178"/>
      <c r="J6" s="178"/>
      <c r="K6" s="178"/>
      <c r="L6" s="34"/>
    </row>
    <row r="7" spans="8:12" ht="12.75">
      <c r="H7" s="177" t="s">
        <v>196</v>
      </c>
      <c r="I7" s="177"/>
      <c r="J7" s="177"/>
      <c r="K7" s="177"/>
      <c r="L7" s="34"/>
    </row>
    <row r="8" spans="2:12" ht="12.75" customHeight="1">
      <c r="B8" s="195" t="s">
        <v>160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2:12" ht="5.25" customHeight="1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2:12" ht="11.25" customHeight="1" hidden="1"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</row>
    <row r="11" ht="13.5" thickBot="1">
      <c r="K11" s="11" t="s">
        <v>17</v>
      </c>
    </row>
    <row r="12" spans="2:14" ht="24.75" customHeight="1" thickBot="1">
      <c r="B12" s="187" t="s">
        <v>3</v>
      </c>
      <c r="C12" s="21"/>
      <c r="D12" s="22"/>
      <c r="E12" s="22"/>
      <c r="F12" s="22"/>
      <c r="G12" s="196" t="s">
        <v>133</v>
      </c>
      <c r="H12" s="189" t="s">
        <v>18</v>
      </c>
      <c r="I12" s="189" t="s">
        <v>19</v>
      </c>
      <c r="J12" s="192" t="s">
        <v>20</v>
      </c>
      <c r="K12" s="179" t="s">
        <v>163</v>
      </c>
      <c r="L12" s="142" t="s">
        <v>4</v>
      </c>
      <c r="M12" s="179" t="s">
        <v>161</v>
      </c>
      <c r="N12" s="182" t="s">
        <v>162</v>
      </c>
    </row>
    <row r="13" spans="2:14" ht="18.75" customHeight="1" thickBot="1">
      <c r="B13" s="187"/>
      <c r="C13" s="21"/>
      <c r="D13" s="22"/>
      <c r="E13" s="22"/>
      <c r="F13" s="22"/>
      <c r="G13" s="197"/>
      <c r="H13" s="190"/>
      <c r="I13" s="190"/>
      <c r="J13" s="193"/>
      <c r="K13" s="180"/>
      <c r="L13" s="185" t="s">
        <v>5</v>
      </c>
      <c r="M13" s="180"/>
      <c r="N13" s="183"/>
    </row>
    <row r="14" spans="2:14" ht="0.75" customHeight="1" hidden="1" thickBot="1">
      <c r="B14" s="188"/>
      <c r="C14" s="23">
        <v>1</v>
      </c>
      <c r="D14" s="23">
        <v>2</v>
      </c>
      <c r="E14" s="23">
        <v>3</v>
      </c>
      <c r="F14" s="24">
        <v>4</v>
      </c>
      <c r="G14" s="198"/>
      <c r="H14" s="191"/>
      <c r="I14" s="191"/>
      <c r="J14" s="194"/>
      <c r="K14" s="181"/>
      <c r="L14" s="186"/>
      <c r="M14" s="181"/>
      <c r="N14" s="184"/>
    </row>
    <row r="15" spans="2:14" s="6" customFormat="1" ht="13.5" thickBot="1">
      <c r="B15" s="16" t="s">
        <v>2</v>
      </c>
      <c r="C15" s="7">
        <v>169074645</v>
      </c>
      <c r="D15" s="8">
        <v>206725292</v>
      </c>
      <c r="E15" s="8">
        <v>194977082</v>
      </c>
      <c r="F15" s="25">
        <v>183922236</v>
      </c>
      <c r="G15" s="144"/>
      <c r="H15" s="27"/>
      <c r="I15" s="33"/>
      <c r="J15" s="134"/>
      <c r="K15" s="136">
        <v>46648625.54</v>
      </c>
      <c r="L15" s="143" t="e">
        <f>L16+#REF!+#REF!</f>
        <v>#REF!</v>
      </c>
      <c r="M15" s="157">
        <f>M16</f>
        <v>1626013.7299999967</v>
      </c>
      <c r="N15" s="136">
        <f>N16</f>
        <v>48274639.269999996</v>
      </c>
    </row>
    <row r="16" spans="2:14" s="6" customFormat="1" ht="12.75">
      <c r="B16" s="17" t="s">
        <v>44</v>
      </c>
      <c r="C16" s="5">
        <v>64677160</v>
      </c>
      <c r="D16" s="5">
        <v>82794896</v>
      </c>
      <c r="E16" s="5">
        <v>73496307</v>
      </c>
      <c r="F16" s="5">
        <v>63895502</v>
      </c>
      <c r="G16" s="131"/>
      <c r="H16" s="28"/>
      <c r="I16" s="28"/>
      <c r="J16" s="28"/>
      <c r="K16" s="135">
        <v>46648625.54</v>
      </c>
      <c r="L16" s="38" t="e">
        <f>L17+#REF!+#REF!+L83+#REF!+#REF!+L156+#REF!+#REF!+#REF!</f>
        <v>#REF!</v>
      </c>
      <c r="M16" s="154">
        <f>N16-K16</f>
        <v>1626013.7299999967</v>
      </c>
      <c r="N16" s="135">
        <f>N17+N55+N63+N73+N83+N140+N156+N169</f>
        <v>48274639.269999996</v>
      </c>
    </row>
    <row r="17" spans="2:14" s="6" customFormat="1" ht="12.75">
      <c r="B17" s="18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132">
        <v>261</v>
      </c>
      <c r="H17" s="29" t="s">
        <v>21</v>
      </c>
      <c r="I17" s="29"/>
      <c r="J17" s="29"/>
      <c r="K17" s="12">
        <v>12298382</v>
      </c>
      <c r="L17" s="38" t="e">
        <f>L18+L28+#REF!+#REF!</f>
        <v>#REF!</v>
      </c>
      <c r="M17" s="158">
        <f>M18+M28+M41+M46</f>
        <v>-691052.3799999999</v>
      </c>
      <c r="N17" s="12">
        <f>N18+N28+N41+N46</f>
        <v>11595329.620000001</v>
      </c>
    </row>
    <row r="18" spans="2:14" s="3" customFormat="1" ht="30.75" customHeight="1">
      <c r="B18" s="19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132">
        <v>261</v>
      </c>
      <c r="H18" s="30" t="s">
        <v>22</v>
      </c>
      <c r="I18" s="30"/>
      <c r="J18" s="30"/>
      <c r="K18" s="13">
        <v>252402.7</v>
      </c>
      <c r="L18" s="39">
        <f>L21+L19</f>
        <v>0</v>
      </c>
      <c r="M18" s="145">
        <f>M19</f>
        <v>12000</v>
      </c>
      <c r="N18" s="13">
        <f>N19+N26</f>
        <v>264402.7</v>
      </c>
    </row>
    <row r="19" spans="2:14" s="3" customFormat="1" ht="12.75">
      <c r="B19" s="20" t="s">
        <v>45</v>
      </c>
      <c r="C19" s="4"/>
      <c r="D19" s="4"/>
      <c r="E19" s="4"/>
      <c r="F19" s="4"/>
      <c r="G19" s="132">
        <v>261</v>
      </c>
      <c r="H19" s="31" t="s">
        <v>23</v>
      </c>
      <c r="I19" s="31" t="s">
        <v>94</v>
      </c>
      <c r="J19" s="31"/>
      <c r="K19" s="14">
        <v>159002.7</v>
      </c>
      <c r="L19" s="40">
        <f>L20</f>
        <v>0</v>
      </c>
      <c r="M19" s="145">
        <f>M20</f>
        <v>12000</v>
      </c>
      <c r="N19" s="14">
        <f>N20</f>
        <v>171002.7</v>
      </c>
    </row>
    <row r="20" spans="2:14" s="3" customFormat="1" ht="12.75">
      <c r="B20" s="20" t="s">
        <v>11</v>
      </c>
      <c r="C20" s="4"/>
      <c r="D20" s="4"/>
      <c r="E20" s="4"/>
      <c r="F20" s="4"/>
      <c r="G20" s="132">
        <v>261</v>
      </c>
      <c r="H20" s="31" t="s">
        <v>23</v>
      </c>
      <c r="I20" s="31" t="s">
        <v>95</v>
      </c>
      <c r="J20" s="31"/>
      <c r="K20" s="14">
        <v>159002.7</v>
      </c>
      <c r="L20" s="41"/>
      <c r="M20" s="145">
        <f>M23</f>
        <v>12000</v>
      </c>
      <c r="N20" s="14">
        <f>N21+N23+N25</f>
        <v>171002.7</v>
      </c>
    </row>
    <row r="21" spans="2:14" ht="40.5" customHeight="1">
      <c r="B21" s="20" t="s">
        <v>50</v>
      </c>
      <c r="C21" s="2">
        <v>299000</v>
      </c>
      <c r="D21" s="2">
        <v>298000</v>
      </c>
      <c r="E21" s="2">
        <v>299000</v>
      </c>
      <c r="F21" s="2">
        <v>298000</v>
      </c>
      <c r="G21" s="132">
        <v>261</v>
      </c>
      <c r="H21" s="31" t="s">
        <v>23</v>
      </c>
      <c r="I21" s="31" t="s">
        <v>95</v>
      </c>
      <c r="J21" s="31" t="s">
        <v>46</v>
      </c>
      <c r="K21" s="14">
        <v>155000</v>
      </c>
      <c r="L21" s="40">
        <f>L22</f>
        <v>0</v>
      </c>
      <c r="M21" s="36"/>
      <c r="N21" s="14">
        <f>N22</f>
        <v>155000</v>
      </c>
    </row>
    <row r="22" spans="2:14" ht="12.75">
      <c r="B22" s="20" t="s">
        <v>51</v>
      </c>
      <c r="C22" s="2">
        <v>299000</v>
      </c>
      <c r="D22" s="2">
        <v>298000</v>
      </c>
      <c r="E22" s="2">
        <v>299000</v>
      </c>
      <c r="F22" s="2">
        <v>298000</v>
      </c>
      <c r="G22" s="132">
        <v>261</v>
      </c>
      <c r="H22" s="31" t="s">
        <v>23</v>
      </c>
      <c r="I22" s="31" t="s">
        <v>95</v>
      </c>
      <c r="J22" s="31" t="s">
        <v>47</v>
      </c>
      <c r="K22" s="14">
        <v>155000</v>
      </c>
      <c r="L22" s="9">
        <v>0</v>
      </c>
      <c r="M22" s="36"/>
      <c r="N22" s="14">
        <f>K22+M22</f>
        <v>155000</v>
      </c>
    </row>
    <row r="23" spans="2:14" ht="12.75">
      <c r="B23" s="20" t="s">
        <v>52</v>
      </c>
      <c r="C23" s="2"/>
      <c r="D23" s="2"/>
      <c r="E23" s="2"/>
      <c r="F23" s="2"/>
      <c r="G23" s="132">
        <v>261</v>
      </c>
      <c r="H23" s="31" t="s">
        <v>23</v>
      </c>
      <c r="I23" s="31" t="s">
        <v>95</v>
      </c>
      <c r="J23" s="31" t="s">
        <v>48</v>
      </c>
      <c r="K23" s="14">
        <v>3700</v>
      </c>
      <c r="L23" s="9"/>
      <c r="M23" s="119">
        <f>M24</f>
        <v>12000</v>
      </c>
      <c r="N23" s="14">
        <f>N24</f>
        <v>15700</v>
      </c>
    </row>
    <row r="24" spans="2:14" ht="25.5">
      <c r="B24" s="20" t="s">
        <v>53</v>
      </c>
      <c r="C24" s="2"/>
      <c r="D24" s="2"/>
      <c r="E24" s="2"/>
      <c r="F24" s="2"/>
      <c r="G24" s="132">
        <v>261</v>
      </c>
      <c r="H24" s="31" t="s">
        <v>23</v>
      </c>
      <c r="I24" s="31" t="s">
        <v>95</v>
      </c>
      <c r="J24" s="31" t="s">
        <v>49</v>
      </c>
      <c r="K24" s="14">
        <v>3700</v>
      </c>
      <c r="L24" s="9"/>
      <c r="M24" s="119">
        <f>N24-K24</f>
        <v>12000</v>
      </c>
      <c r="N24" s="14">
        <v>15700</v>
      </c>
    </row>
    <row r="25" spans="2:14" ht="12.75">
      <c r="B25" s="20" t="s">
        <v>137</v>
      </c>
      <c r="C25" s="2"/>
      <c r="D25" s="2"/>
      <c r="E25" s="2"/>
      <c r="F25" s="2"/>
      <c r="G25" s="132">
        <v>261</v>
      </c>
      <c r="H25" s="31" t="s">
        <v>23</v>
      </c>
      <c r="I25" s="31" t="s">
        <v>95</v>
      </c>
      <c r="J25" s="31" t="s">
        <v>167</v>
      </c>
      <c r="K25" s="14">
        <v>302.7</v>
      </c>
      <c r="L25" s="9"/>
      <c r="M25" s="145"/>
      <c r="N25" s="14">
        <v>302.7</v>
      </c>
    </row>
    <row r="26" spans="2:14" ht="24" customHeight="1">
      <c r="B26" s="20" t="s">
        <v>93</v>
      </c>
      <c r="C26" s="2"/>
      <c r="D26" s="2"/>
      <c r="E26" s="2"/>
      <c r="F26" s="2"/>
      <c r="G26" s="132">
        <v>261</v>
      </c>
      <c r="H26" s="31" t="s">
        <v>23</v>
      </c>
      <c r="I26" s="31" t="s">
        <v>96</v>
      </c>
      <c r="J26" s="31"/>
      <c r="K26" s="14">
        <v>93400</v>
      </c>
      <c r="L26" s="9"/>
      <c r="M26" s="36"/>
      <c r="N26" s="14">
        <f>N27</f>
        <v>93400</v>
      </c>
    </row>
    <row r="27" spans="2:14" ht="12.75">
      <c r="B27" s="20" t="s">
        <v>41</v>
      </c>
      <c r="C27" s="2"/>
      <c r="D27" s="2"/>
      <c r="E27" s="2"/>
      <c r="F27" s="2"/>
      <c r="G27" s="132">
        <v>261</v>
      </c>
      <c r="H27" s="31" t="s">
        <v>23</v>
      </c>
      <c r="I27" s="31" t="s">
        <v>96</v>
      </c>
      <c r="J27" s="31" t="s">
        <v>43</v>
      </c>
      <c r="K27" s="14">
        <v>93400</v>
      </c>
      <c r="L27" s="9"/>
      <c r="M27" s="36"/>
      <c r="N27" s="14">
        <v>93400</v>
      </c>
    </row>
    <row r="28" spans="2:14" s="3" customFormat="1" ht="41.25" customHeight="1">
      <c r="B28" s="19" t="s">
        <v>9</v>
      </c>
      <c r="C28" s="4">
        <v>244000</v>
      </c>
      <c r="D28" s="4">
        <v>244000</v>
      </c>
      <c r="E28" s="4">
        <v>242000</v>
      </c>
      <c r="F28" s="4">
        <v>242000</v>
      </c>
      <c r="G28" s="132">
        <v>261</v>
      </c>
      <c r="H28" s="30" t="s">
        <v>24</v>
      </c>
      <c r="I28" s="30"/>
      <c r="J28" s="30"/>
      <c r="K28" s="13">
        <v>8604663.3</v>
      </c>
      <c r="L28" s="39" t="e">
        <f>L29+L30+L66+L68+L70</f>
        <v>#REF!</v>
      </c>
      <c r="M28" s="52"/>
      <c r="N28" s="13">
        <f>N29</f>
        <v>8592663.3</v>
      </c>
    </row>
    <row r="29" spans="2:14" ht="12.75">
      <c r="B29" s="20" t="s">
        <v>56</v>
      </c>
      <c r="C29" s="2">
        <v>5157560</v>
      </c>
      <c r="D29" s="2">
        <v>7559720</v>
      </c>
      <c r="E29" s="2">
        <v>6959720</v>
      </c>
      <c r="F29" s="2">
        <v>5359000</v>
      </c>
      <c r="G29" s="132">
        <v>261</v>
      </c>
      <c r="H29" s="31" t="s">
        <v>24</v>
      </c>
      <c r="I29" s="31" t="s">
        <v>97</v>
      </c>
      <c r="J29" s="31"/>
      <c r="K29" s="14">
        <v>8604663.3</v>
      </c>
      <c r="L29" s="40" t="e">
        <f>#REF!</f>
        <v>#REF!</v>
      </c>
      <c r="M29" s="36"/>
      <c r="N29" s="14">
        <f>N32+N38</f>
        <v>8592663.3</v>
      </c>
    </row>
    <row r="30" spans="2:14" ht="25.5" hidden="1">
      <c r="B30" s="20" t="s">
        <v>12</v>
      </c>
      <c r="C30" s="2">
        <v>143000</v>
      </c>
      <c r="D30" s="2">
        <v>150000</v>
      </c>
      <c r="E30" s="2">
        <v>147000</v>
      </c>
      <c r="F30" s="2">
        <v>145000</v>
      </c>
      <c r="G30" s="132">
        <v>261</v>
      </c>
      <c r="H30" s="31" t="s">
        <v>24</v>
      </c>
      <c r="I30" s="31" t="s">
        <v>26</v>
      </c>
      <c r="J30" s="31"/>
      <c r="K30" s="14">
        <v>0</v>
      </c>
      <c r="L30" s="9"/>
      <c r="M30" s="36"/>
      <c r="N30" s="14">
        <f>N31</f>
        <v>0</v>
      </c>
    </row>
    <row r="31" spans="2:14" ht="12.75" hidden="1">
      <c r="B31" s="20" t="s">
        <v>8</v>
      </c>
      <c r="C31" s="2">
        <v>143000</v>
      </c>
      <c r="D31" s="2">
        <v>150000</v>
      </c>
      <c r="E31" s="2">
        <v>147000</v>
      </c>
      <c r="F31" s="2">
        <v>145000</v>
      </c>
      <c r="G31" s="132">
        <v>261</v>
      </c>
      <c r="H31" s="31" t="s">
        <v>24</v>
      </c>
      <c r="I31" s="31" t="s">
        <v>26</v>
      </c>
      <c r="J31" s="31" t="s">
        <v>25</v>
      </c>
      <c r="K31" s="14"/>
      <c r="L31" s="9"/>
      <c r="M31" s="36"/>
      <c r="N31" s="14"/>
    </row>
    <row r="32" spans="2:14" ht="12.75">
      <c r="B32" s="20" t="s">
        <v>11</v>
      </c>
      <c r="C32" s="2"/>
      <c r="D32" s="2"/>
      <c r="E32" s="2"/>
      <c r="F32" s="2"/>
      <c r="G32" s="132">
        <v>261</v>
      </c>
      <c r="H32" s="31" t="s">
        <v>24</v>
      </c>
      <c r="I32" s="31" t="s">
        <v>98</v>
      </c>
      <c r="J32" s="31"/>
      <c r="K32" s="14">
        <v>7831597.3</v>
      </c>
      <c r="L32" s="9"/>
      <c r="M32" s="36"/>
      <c r="N32" s="14">
        <f>N33+N36+N37</f>
        <v>7819597.3</v>
      </c>
    </row>
    <row r="33" spans="2:14" ht="39" customHeight="1">
      <c r="B33" s="20" t="s">
        <v>50</v>
      </c>
      <c r="C33" s="2"/>
      <c r="D33" s="2"/>
      <c r="E33" s="2"/>
      <c r="F33" s="2"/>
      <c r="G33" s="132">
        <v>261</v>
      </c>
      <c r="H33" s="31" t="s">
        <v>24</v>
      </c>
      <c r="I33" s="31" t="s">
        <v>98</v>
      </c>
      <c r="J33" s="31" t="s">
        <v>46</v>
      </c>
      <c r="K33" s="14">
        <v>5695065</v>
      </c>
      <c r="L33" s="9"/>
      <c r="M33" s="119">
        <f>M34</f>
        <v>0</v>
      </c>
      <c r="N33" s="14">
        <f>N34</f>
        <v>5695065</v>
      </c>
    </row>
    <row r="34" spans="2:14" ht="12.75">
      <c r="B34" s="20" t="s">
        <v>51</v>
      </c>
      <c r="C34" s="2"/>
      <c r="D34" s="2"/>
      <c r="E34" s="2"/>
      <c r="F34" s="2"/>
      <c r="G34" s="132">
        <v>261</v>
      </c>
      <c r="H34" s="31" t="s">
        <v>24</v>
      </c>
      <c r="I34" s="31" t="s">
        <v>98</v>
      </c>
      <c r="J34" s="31" t="s">
        <v>47</v>
      </c>
      <c r="K34" s="14">
        <v>5695065</v>
      </c>
      <c r="L34" s="9"/>
      <c r="M34" s="119">
        <v>0</v>
      </c>
      <c r="N34" s="14">
        <v>5695065</v>
      </c>
    </row>
    <row r="35" spans="2:14" ht="13.5" customHeight="1">
      <c r="B35" s="20" t="s">
        <v>52</v>
      </c>
      <c r="C35" s="2"/>
      <c r="D35" s="2"/>
      <c r="E35" s="2"/>
      <c r="F35" s="2"/>
      <c r="G35" s="132">
        <v>261</v>
      </c>
      <c r="H35" s="31" t="s">
        <v>24</v>
      </c>
      <c r="I35" s="31" t="s">
        <v>98</v>
      </c>
      <c r="J35" s="31" t="s">
        <v>48</v>
      </c>
      <c r="K35" s="49">
        <v>2111897.3</v>
      </c>
      <c r="L35" s="9"/>
      <c r="M35" s="36"/>
      <c r="N35" s="49">
        <f>N36</f>
        <v>2099897.3</v>
      </c>
    </row>
    <row r="36" spans="2:14" ht="25.5">
      <c r="B36" s="20" t="s">
        <v>53</v>
      </c>
      <c r="C36" s="2"/>
      <c r="D36" s="2"/>
      <c r="E36" s="2"/>
      <c r="F36" s="2"/>
      <c r="G36" s="132">
        <v>261</v>
      </c>
      <c r="H36" s="31" t="s">
        <v>24</v>
      </c>
      <c r="I36" s="31" t="s">
        <v>98</v>
      </c>
      <c r="J36" s="53" t="s">
        <v>49</v>
      </c>
      <c r="K36" s="14">
        <v>2111897.3</v>
      </c>
      <c r="L36" s="54"/>
      <c r="M36" s="119">
        <f>N36-K36</f>
        <v>-12000</v>
      </c>
      <c r="N36" s="14">
        <v>2099897.3</v>
      </c>
    </row>
    <row r="37" spans="2:14" ht="12.75">
      <c r="B37" s="20" t="s">
        <v>137</v>
      </c>
      <c r="C37" s="2"/>
      <c r="D37" s="2"/>
      <c r="E37" s="2"/>
      <c r="F37" s="2"/>
      <c r="G37" s="132">
        <v>261</v>
      </c>
      <c r="H37" s="31" t="s">
        <v>24</v>
      </c>
      <c r="I37" s="31" t="s">
        <v>98</v>
      </c>
      <c r="J37" s="53" t="s">
        <v>138</v>
      </c>
      <c r="K37" s="14">
        <v>24635</v>
      </c>
      <c r="L37" s="54"/>
      <c r="M37" s="119">
        <v>0</v>
      </c>
      <c r="N37" s="14">
        <f>K37</f>
        <v>24635</v>
      </c>
    </row>
    <row r="38" spans="2:14" ht="25.5">
      <c r="B38" s="20" t="s">
        <v>57</v>
      </c>
      <c r="C38" s="2"/>
      <c r="D38" s="2"/>
      <c r="E38" s="2"/>
      <c r="F38" s="2"/>
      <c r="G38" s="132">
        <v>261</v>
      </c>
      <c r="H38" s="31" t="s">
        <v>24</v>
      </c>
      <c r="I38" s="31" t="s">
        <v>139</v>
      </c>
      <c r="J38" s="31"/>
      <c r="K38" s="14">
        <v>773066</v>
      </c>
      <c r="L38" s="9"/>
      <c r="M38" s="36"/>
      <c r="N38" s="14">
        <f>N39</f>
        <v>773066</v>
      </c>
    </row>
    <row r="39" spans="2:14" ht="38.25" customHeight="1">
      <c r="B39" s="20" t="s">
        <v>50</v>
      </c>
      <c r="C39" s="2"/>
      <c r="D39" s="2"/>
      <c r="E39" s="2"/>
      <c r="F39" s="2"/>
      <c r="G39" s="132">
        <v>261</v>
      </c>
      <c r="H39" s="31" t="s">
        <v>24</v>
      </c>
      <c r="I39" s="31" t="s">
        <v>139</v>
      </c>
      <c r="J39" s="31" t="s">
        <v>46</v>
      </c>
      <c r="K39" s="14">
        <v>773066</v>
      </c>
      <c r="L39" s="9"/>
      <c r="M39" s="119"/>
      <c r="N39" s="14">
        <f>K39</f>
        <v>773066</v>
      </c>
    </row>
    <row r="40" spans="2:14" ht="12.75">
      <c r="B40" s="20" t="s">
        <v>51</v>
      </c>
      <c r="C40" s="2"/>
      <c r="D40" s="2"/>
      <c r="E40" s="2"/>
      <c r="F40" s="2"/>
      <c r="G40" s="132">
        <v>261</v>
      </c>
      <c r="H40" s="31" t="s">
        <v>24</v>
      </c>
      <c r="I40" s="31" t="s">
        <v>139</v>
      </c>
      <c r="J40" s="31" t="s">
        <v>47</v>
      </c>
      <c r="K40" s="14">
        <v>773066</v>
      </c>
      <c r="L40" s="9"/>
      <c r="M40" s="36"/>
      <c r="N40" s="14">
        <f>K40</f>
        <v>773066</v>
      </c>
    </row>
    <row r="41" spans="2:14" ht="12.75">
      <c r="B41" s="19" t="s">
        <v>10</v>
      </c>
      <c r="C41" s="2"/>
      <c r="D41" s="2"/>
      <c r="E41" s="2"/>
      <c r="F41" s="2"/>
      <c r="G41" s="132">
        <v>261</v>
      </c>
      <c r="H41" s="30" t="s">
        <v>37</v>
      </c>
      <c r="I41" s="30"/>
      <c r="J41" s="30"/>
      <c r="K41" s="13">
        <v>100000</v>
      </c>
      <c r="L41" s="9"/>
      <c r="M41" s="119">
        <f aca="true" t="shared" si="0" ref="M41:N44">M42</f>
        <v>-12000</v>
      </c>
      <c r="N41" s="13">
        <f t="shared" si="0"/>
        <v>88000</v>
      </c>
    </row>
    <row r="42" spans="2:14" ht="12.75">
      <c r="B42" s="20" t="s">
        <v>75</v>
      </c>
      <c r="C42" s="2"/>
      <c r="D42" s="2"/>
      <c r="E42" s="2"/>
      <c r="F42" s="2"/>
      <c r="G42" s="132">
        <v>261</v>
      </c>
      <c r="H42" s="31" t="s">
        <v>37</v>
      </c>
      <c r="I42" s="31" t="s">
        <v>100</v>
      </c>
      <c r="J42" s="31"/>
      <c r="K42" s="13">
        <v>100000</v>
      </c>
      <c r="L42" s="9"/>
      <c r="M42" s="119">
        <f t="shared" si="0"/>
        <v>-12000</v>
      </c>
      <c r="N42" s="13">
        <f t="shared" si="0"/>
        <v>88000</v>
      </c>
    </row>
    <row r="43" spans="2:14" ht="12.75">
      <c r="B43" s="20" t="s">
        <v>76</v>
      </c>
      <c r="C43" s="2"/>
      <c r="D43" s="2"/>
      <c r="E43" s="2"/>
      <c r="F43" s="2"/>
      <c r="G43" s="132">
        <v>261</v>
      </c>
      <c r="H43" s="31" t="s">
        <v>37</v>
      </c>
      <c r="I43" s="31" t="s">
        <v>101</v>
      </c>
      <c r="J43" s="31"/>
      <c r="K43" s="13">
        <v>100000</v>
      </c>
      <c r="L43" s="9"/>
      <c r="M43" s="119">
        <f t="shared" si="0"/>
        <v>-12000</v>
      </c>
      <c r="N43" s="13">
        <f t="shared" si="0"/>
        <v>88000</v>
      </c>
    </row>
    <row r="44" spans="2:14" ht="12.75">
      <c r="B44" s="20" t="s">
        <v>54</v>
      </c>
      <c r="C44" s="2"/>
      <c r="D44" s="2"/>
      <c r="E44" s="2"/>
      <c r="F44" s="2"/>
      <c r="G44" s="132">
        <v>261</v>
      </c>
      <c r="H44" s="31" t="s">
        <v>37</v>
      </c>
      <c r="I44" s="31" t="s">
        <v>101</v>
      </c>
      <c r="J44" s="31" t="s">
        <v>55</v>
      </c>
      <c r="K44" s="14">
        <v>100000</v>
      </c>
      <c r="L44" s="9"/>
      <c r="M44" s="119">
        <f t="shared" si="0"/>
        <v>-12000</v>
      </c>
      <c r="N44" s="14">
        <f t="shared" si="0"/>
        <v>88000</v>
      </c>
    </row>
    <row r="45" spans="2:14" ht="12.75">
      <c r="B45" s="20" t="s">
        <v>60</v>
      </c>
      <c r="C45" s="2"/>
      <c r="D45" s="2"/>
      <c r="E45" s="2"/>
      <c r="F45" s="2"/>
      <c r="G45" s="132">
        <v>261</v>
      </c>
      <c r="H45" s="31" t="s">
        <v>37</v>
      </c>
      <c r="I45" s="31" t="s">
        <v>101</v>
      </c>
      <c r="J45" s="31" t="s">
        <v>61</v>
      </c>
      <c r="K45" s="14">
        <v>100000</v>
      </c>
      <c r="L45" s="9"/>
      <c r="M45" s="119">
        <v>-12000</v>
      </c>
      <c r="N45" s="14">
        <f>K45+M45</f>
        <v>88000</v>
      </c>
    </row>
    <row r="46" spans="2:14" ht="12.75">
      <c r="B46" s="19" t="s">
        <v>36</v>
      </c>
      <c r="C46" s="4"/>
      <c r="D46" s="4"/>
      <c r="E46" s="4"/>
      <c r="F46" s="4"/>
      <c r="G46" s="132">
        <v>261</v>
      </c>
      <c r="H46" s="30" t="s">
        <v>31</v>
      </c>
      <c r="I46" s="30"/>
      <c r="J46" s="30"/>
      <c r="K46" s="13">
        <v>3341316</v>
      </c>
      <c r="L46" s="9"/>
      <c r="M46" s="119">
        <f>M47</f>
        <v>-691052.3799999999</v>
      </c>
      <c r="N46" s="13">
        <f>N47</f>
        <v>2650263.62</v>
      </c>
    </row>
    <row r="47" spans="2:14" ht="12.75">
      <c r="B47" s="20" t="s">
        <v>58</v>
      </c>
      <c r="C47" s="4"/>
      <c r="D47" s="4"/>
      <c r="E47" s="4"/>
      <c r="F47" s="4"/>
      <c r="G47" s="132">
        <v>261</v>
      </c>
      <c r="H47" s="31" t="s">
        <v>31</v>
      </c>
      <c r="I47" s="31" t="s">
        <v>99</v>
      </c>
      <c r="J47" s="31"/>
      <c r="K47" s="14">
        <v>3341316</v>
      </c>
      <c r="L47" s="9"/>
      <c r="M47" s="119">
        <f>M48+M50+M52+M53</f>
        <v>-691052.3799999999</v>
      </c>
      <c r="N47" s="14">
        <f>N48+N49+N53</f>
        <v>2650263.62</v>
      </c>
    </row>
    <row r="48" spans="2:14" ht="12.75">
      <c r="B48" s="20" t="s">
        <v>121</v>
      </c>
      <c r="C48" s="4"/>
      <c r="D48" s="4"/>
      <c r="E48" s="4"/>
      <c r="F48" s="4"/>
      <c r="G48" s="132">
        <v>261</v>
      </c>
      <c r="H48" s="31" t="s">
        <v>31</v>
      </c>
      <c r="I48" s="31" t="s">
        <v>140</v>
      </c>
      <c r="J48" s="31" t="s">
        <v>47</v>
      </c>
      <c r="K48" s="14">
        <v>140616</v>
      </c>
      <c r="L48" s="9"/>
      <c r="M48" s="119"/>
      <c r="N48" s="14">
        <f>K48+M48</f>
        <v>140616</v>
      </c>
    </row>
    <row r="49" spans="2:14" ht="12.75">
      <c r="B49" s="20" t="s">
        <v>77</v>
      </c>
      <c r="C49" s="2"/>
      <c r="D49" s="2"/>
      <c r="E49" s="2"/>
      <c r="F49" s="2"/>
      <c r="G49" s="132">
        <v>261</v>
      </c>
      <c r="H49" s="31" t="s">
        <v>31</v>
      </c>
      <c r="I49" s="31" t="s">
        <v>102</v>
      </c>
      <c r="J49" s="31"/>
      <c r="K49" s="14">
        <v>2975700</v>
      </c>
      <c r="L49" s="9"/>
      <c r="M49" s="36"/>
      <c r="N49" s="14">
        <f>N50+N52</f>
        <v>2268647.62</v>
      </c>
    </row>
    <row r="50" spans="2:14" ht="15" customHeight="1">
      <c r="B50" s="20" t="s">
        <v>52</v>
      </c>
      <c r="C50" s="2"/>
      <c r="D50" s="2"/>
      <c r="E50" s="2"/>
      <c r="F50" s="2"/>
      <c r="G50" s="132">
        <v>261</v>
      </c>
      <c r="H50" s="31" t="s">
        <v>31</v>
      </c>
      <c r="I50" s="31" t="s">
        <v>102</v>
      </c>
      <c r="J50" s="31" t="s">
        <v>48</v>
      </c>
      <c r="K50" s="14">
        <v>2919611</v>
      </c>
      <c r="L50" s="9"/>
      <c r="M50" s="119">
        <f>M51</f>
        <v>-667052.3799999999</v>
      </c>
      <c r="N50" s="14">
        <f>N51</f>
        <v>2252558.62</v>
      </c>
    </row>
    <row r="51" spans="2:14" ht="24.75" customHeight="1">
      <c r="B51" s="20" t="s">
        <v>53</v>
      </c>
      <c r="C51" s="2"/>
      <c r="D51" s="2"/>
      <c r="E51" s="2"/>
      <c r="F51" s="2"/>
      <c r="G51" s="132">
        <v>261</v>
      </c>
      <c r="H51" s="31" t="s">
        <v>31</v>
      </c>
      <c r="I51" s="31" t="s">
        <v>102</v>
      </c>
      <c r="J51" s="31" t="s">
        <v>49</v>
      </c>
      <c r="K51" s="14">
        <v>2919611</v>
      </c>
      <c r="L51" s="9"/>
      <c r="M51" s="119">
        <f>N51-K51</f>
        <v>-667052.3799999999</v>
      </c>
      <c r="N51" s="14">
        <v>2252558.62</v>
      </c>
    </row>
    <row r="52" spans="2:14" ht="13.5" customHeight="1">
      <c r="B52" s="20" t="s">
        <v>137</v>
      </c>
      <c r="C52" s="2"/>
      <c r="D52" s="2"/>
      <c r="E52" s="2"/>
      <c r="F52" s="2"/>
      <c r="G52" s="132">
        <v>261</v>
      </c>
      <c r="H52" s="31" t="s">
        <v>31</v>
      </c>
      <c r="I52" s="31" t="s">
        <v>102</v>
      </c>
      <c r="J52" s="31" t="s">
        <v>167</v>
      </c>
      <c r="K52" s="14">
        <v>56089</v>
      </c>
      <c r="L52" s="9"/>
      <c r="M52" s="119">
        <f>N52-K52</f>
        <v>-40000</v>
      </c>
      <c r="N52" s="14">
        <v>16089</v>
      </c>
    </row>
    <row r="53" spans="2:14" ht="24.75" customHeight="1">
      <c r="B53" s="20" t="s">
        <v>78</v>
      </c>
      <c r="C53" s="2"/>
      <c r="D53" s="2"/>
      <c r="E53" s="2"/>
      <c r="F53" s="2"/>
      <c r="G53" s="132">
        <v>261</v>
      </c>
      <c r="H53" s="31" t="s">
        <v>31</v>
      </c>
      <c r="I53" s="31" t="s">
        <v>159</v>
      </c>
      <c r="J53" s="31" t="s">
        <v>48</v>
      </c>
      <c r="K53" s="14">
        <v>225000</v>
      </c>
      <c r="L53" s="9"/>
      <c r="M53" s="119">
        <f>M54</f>
        <v>16000</v>
      </c>
      <c r="N53" s="14">
        <f>N54</f>
        <v>241000</v>
      </c>
    </row>
    <row r="54" spans="2:14" ht="24.75" customHeight="1">
      <c r="B54" s="20" t="s">
        <v>132</v>
      </c>
      <c r="C54" s="2"/>
      <c r="D54" s="2"/>
      <c r="E54" s="2"/>
      <c r="F54" s="2"/>
      <c r="G54" s="132">
        <v>261</v>
      </c>
      <c r="H54" s="31" t="s">
        <v>31</v>
      </c>
      <c r="I54" s="31" t="s">
        <v>159</v>
      </c>
      <c r="J54" s="31" t="s">
        <v>49</v>
      </c>
      <c r="K54" s="14">
        <v>225000</v>
      </c>
      <c r="L54" s="9"/>
      <c r="M54" s="119">
        <f>N54-K54</f>
        <v>16000</v>
      </c>
      <c r="N54" s="14">
        <v>241000</v>
      </c>
    </row>
    <row r="55" spans="2:14" ht="12.75">
      <c r="B55" s="19" t="s">
        <v>38</v>
      </c>
      <c r="C55" s="2"/>
      <c r="D55" s="2"/>
      <c r="E55" s="2"/>
      <c r="F55" s="2"/>
      <c r="G55" s="132">
        <v>261</v>
      </c>
      <c r="H55" s="30" t="s">
        <v>39</v>
      </c>
      <c r="I55" s="31"/>
      <c r="J55" s="31"/>
      <c r="K55" s="13">
        <v>343187</v>
      </c>
      <c r="L55" s="9"/>
      <c r="M55" s="36"/>
      <c r="N55" s="13">
        <f>N56</f>
        <v>343187</v>
      </c>
    </row>
    <row r="56" spans="2:14" ht="12.75">
      <c r="B56" s="19" t="s">
        <v>62</v>
      </c>
      <c r="C56" s="2"/>
      <c r="D56" s="2"/>
      <c r="E56" s="2"/>
      <c r="F56" s="2"/>
      <c r="G56" s="132">
        <v>261</v>
      </c>
      <c r="H56" s="30" t="s">
        <v>40</v>
      </c>
      <c r="I56" s="31"/>
      <c r="J56" s="31"/>
      <c r="K56" s="13">
        <v>343187</v>
      </c>
      <c r="L56" s="9"/>
      <c r="M56" s="36"/>
      <c r="N56" s="13">
        <f>N58</f>
        <v>343187</v>
      </c>
    </row>
    <row r="57" spans="2:14" ht="12.75">
      <c r="B57" s="20" t="s">
        <v>72</v>
      </c>
      <c r="C57" s="2"/>
      <c r="D57" s="2"/>
      <c r="E57" s="2"/>
      <c r="F57" s="2"/>
      <c r="G57" s="132">
        <v>261</v>
      </c>
      <c r="H57" s="31" t="s">
        <v>40</v>
      </c>
      <c r="I57" s="31" t="s">
        <v>103</v>
      </c>
      <c r="J57" s="31"/>
      <c r="K57" s="14">
        <v>343187</v>
      </c>
      <c r="L57" s="9"/>
      <c r="M57" s="36"/>
      <c r="N57" s="14">
        <f>N58</f>
        <v>343187</v>
      </c>
    </row>
    <row r="58" spans="2:14" ht="21" customHeight="1">
      <c r="B58" s="20" t="s">
        <v>63</v>
      </c>
      <c r="C58" s="2"/>
      <c r="D58" s="2"/>
      <c r="E58" s="2"/>
      <c r="F58" s="2"/>
      <c r="G58" s="132">
        <v>261</v>
      </c>
      <c r="H58" s="31" t="s">
        <v>40</v>
      </c>
      <c r="I58" s="31" t="s">
        <v>104</v>
      </c>
      <c r="J58" s="31"/>
      <c r="K58" s="14">
        <v>343187</v>
      </c>
      <c r="L58" s="9"/>
      <c r="M58" s="36"/>
      <c r="N58" s="14">
        <f>N59+N61</f>
        <v>343187</v>
      </c>
    </row>
    <row r="59" spans="2:14" ht="39" customHeight="1">
      <c r="B59" s="20" t="s">
        <v>50</v>
      </c>
      <c r="C59" s="2"/>
      <c r="D59" s="2"/>
      <c r="E59" s="2"/>
      <c r="F59" s="2"/>
      <c r="G59" s="132">
        <v>261</v>
      </c>
      <c r="H59" s="31" t="s">
        <v>40</v>
      </c>
      <c r="I59" s="31" t="s">
        <v>104</v>
      </c>
      <c r="J59" s="31" t="s">
        <v>46</v>
      </c>
      <c r="K59" s="14">
        <v>331661</v>
      </c>
      <c r="L59" s="9"/>
      <c r="M59" s="36"/>
      <c r="N59" s="14">
        <f>N60</f>
        <v>331661</v>
      </c>
    </row>
    <row r="60" spans="2:14" ht="14.25" customHeight="1">
      <c r="B60" s="20" t="s">
        <v>64</v>
      </c>
      <c r="C60" s="2"/>
      <c r="D60" s="2"/>
      <c r="E60" s="2"/>
      <c r="F60" s="2"/>
      <c r="G60" s="132">
        <v>261</v>
      </c>
      <c r="H60" s="31" t="s">
        <v>40</v>
      </c>
      <c r="I60" s="31" t="s">
        <v>104</v>
      </c>
      <c r="J60" s="31" t="s">
        <v>47</v>
      </c>
      <c r="K60" s="14">
        <v>331661</v>
      </c>
      <c r="L60" s="9"/>
      <c r="M60" s="36"/>
      <c r="N60" s="14">
        <f>K60+M60</f>
        <v>331661</v>
      </c>
    </row>
    <row r="61" spans="2:14" ht="12.75" customHeight="1">
      <c r="B61" s="20" t="s">
        <v>65</v>
      </c>
      <c r="C61" s="2"/>
      <c r="D61" s="2"/>
      <c r="E61" s="2"/>
      <c r="F61" s="2"/>
      <c r="G61" s="132">
        <v>261</v>
      </c>
      <c r="H61" s="31" t="s">
        <v>40</v>
      </c>
      <c r="I61" s="31" t="s">
        <v>104</v>
      </c>
      <c r="J61" s="31" t="s">
        <v>48</v>
      </c>
      <c r="K61" s="14">
        <v>11526</v>
      </c>
      <c r="L61" s="9"/>
      <c r="M61" s="36"/>
      <c r="N61" s="14">
        <f>N62</f>
        <v>11526</v>
      </c>
    </row>
    <row r="62" spans="2:14" ht="23.25" customHeight="1">
      <c r="B62" s="20" t="s">
        <v>79</v>
      </c>
      <c r="C62" s="2"/>
      <c r="D62" s="2"/>
      <c r="E62" s="2"/>
      <c r="F62" s="2"/>
      <c r="G62" s="132">
        <v>261</v>
      </c>
      <c r="H62" s="31" t="s">
        <v>40</v>
      </c>
      <c r="I62" s="31" t="s">
        <v>104</v>
      </c>
      <c r="J62" s="31" t="s">
        <v>49</v>
      </c>
      <c r="K62" s="14">
        <v>11526</v>
      </c>
      <c r="L62" s="9"/>
      <c r="M62" s="36"/>
      <c r="N62" s="14">
        <f>K62+M62</f>
        <v>11526</v>
      </c>
    </row>
    <row r="63" spans="2:14" ht="12.75">
      <c r="B63" s="3" t="s">
        <v>13</v>
      </c>
      <c r="C63" s="2"/>
      <c r="D63" s="2"/>
      <c r="E63" s="2"/>
      <c r="F63" s="2"/>
      <c r="G63" s="132">
        <v>261</v>
      </c>
      <c r="H63" s="30" t="s">
        <v>27</v>
      </c>
      <c r="I63" s="31"/>
      <c r="J63" s="31"/>
      <c r="K63" s="13">
        <v>100000</v>
      </c>
      <c r="L63" s="9"/>
      <c r="M63" s="119">
        <f aca="true" t="shared" si="1" ref="M63:N66">M64</f>
        <v>0</v>
      </c>
      <c r="N63" s="13">
        <f t="shared" si="1"/>
        <v>100000</v>
      </c>
    </row>
    <row r="64" spans="2:14" ht="22.5" customHeight="1">
      <c r="B64" s="19" t="s">
        <v>66</v>
      </c>
      <c r="C64" s="2"/>
      <c r="D64" s="2"/>
      <c r="E64" s="2"/>
      <c r="F64" s="2"/>
      <c r="G64" s="132">
        <v>261</v>
      </c>
      <c r="H64" s="30" t="s">
        <v>28</v>
      </c>
      <c r="I64" s="31"/>
      <c r="J64" s="31"/>
      <c r="K64" s="13">
        <v>100000</v>
      </c>
      <c r="L64" s="9"/>
      <c r="M64" s="119">
        <f t="shared" si="1"/>
        <v>0</v>
      </c>
      <c r="N64" s="13">
        <f t="shared" si="1"/>
        <v>100000</v>
      </c>
    </row>
    <row r="65" spans="2:14" ht="12.75">
      <c r="B65" s="20" t="s">
        <v>80</v>
      </c>
      <c r="C65" s="2"/>
      <c r="D65" s="2"/>
      <c r="E65" s="2"/>
      <c r="F65" s="2"/>
      <c r="G65" s="132">
        <v>261</v>
      </c>
      <c r="H65" s="31" t="s">
        <v>28</v>
      </c>
      <c r="I65" s="31" t="s">
        <v>99</v>
      </c>
      <c r="J65" s="31"/>
      <c r="K65" s="14">
        <v>100000</v>
      </c>
      <c r="L65" s="9"/>
      <c r="M65" s="119">
        <f t="shared" si="1"/>
        <v>0</v>
      </c>
      <c r="N65" s="14">
        <f t="shared" si="1"/>
        <v>100000</v>
      </c>
    </row>
    <row r="66" spans="2:14" ht="25.5">
      <c r="B66" s="20" t="s">
        <v>81</v>
      </c>
      <c r="C66" s="2"/>
      <c r="D66" s="2"/>
      <c r="E66" s="2"/>
      <c r="F66" s="2"/>
      <c r="G66" s="132">
        <v>261</v>
      </c>
      <c r="H66" s="31" t="s">
        <v>28</v>
      </c>
      <c r="I66" s="31" t="s">
        <v>105</v>
      </c>
      <c r="J66" s="31"/>
      <c r="K66" s="14">
        <v>100000</v>
      </c>
      <c r="L66" s="40">
        <f>L67</f>
        <v>0</v>
      </c>
      <c r="M66" s="119">
        <f t="shared" si="1"/>
        <v>0</v>
      </c>
      <c r="N66" s="14">
        <f t="shared" si="1"/>
        <v>100000</v>
      </c>
    </row>
    <row r="67" spans="2:14" ht="12.75" customHeight="1">
      <c r="B67" s="20" t="s">
        <v>65</v>
      </c>
      <c r="C67" s="2"/>
      <c r="D67" s="2"/>
      <c r="E67" s="2"/>
      <c r="F67" s="2"/>
      <c r="G67" s="132">
        <v>261</v>
      </c>
      <c r="H67" s="31" t="s">
        <v>28</v>
      </c>
      <c r="I67" s="31" t="s">
        <v>105</v>
      </c>
      <c r="J67" s="31" t="s">
        <v>48</v>
      </c>
      <c r="K67" s="14">
        <v>100000</v>
      </c>
      <c r="L67" s="9"/>
      <c r="M67" s="119">
        <f>M72</f>
        <v>0</v>
      </c>
      <c r="N67" s="14">
        <f>N72</f>
        <v>100000</v>
      </c>
    </row>
    <row r="68" spans="2:14" ht="12.75" hidden="1">
      <c r="B68" s="20"/>
      <c r="C68" s="2"/>
      <c r="D68" s="2"/>
      <c r="E68" s="2"/>
      <c r="F68" s="2"/>
      <c r="G68" s="132">
        <v>261</v>
      </c>
      <c r="H68" s="31"/>
      <c r="I68" s="31"/>
      <c r="J68" s="31"/>
      <c r="K68" s="14"/>
      <c r="L68" s="9"/>
      <c r="M68" s="36"/>
      <c r="N68" s="14"/>
    </row>
    <row r="69" spans="2:14" ht="12.75" hidden="1">
      <c r="B69" s="20"/>
      <c r="C69" s="2"/>
      <c r="D69" s="2"/>
      <c r="E69" s="2"/>
      <c r="F69" s="2"/>
      <c r="G69" s="132">
        <v>261</v>
      </c>
      <c r="H69" s="31"/>
      <c r="I69" s="31"/>
      <c r="J69" s="31"/>
      <c r="K69" s="14"/>
      <c r="L69" s="9"/>
      <c r="M69" s="36"/>
      <c r="N69" s="14"/>
    </row>
    <row r="70" spans="2:14" ht="12.75" hidden="1">
      <c r="B70" s="20"/>
      <c r="C70" s="2"/>
      <c r="D70" s="2"/>
      <c r="E70" s="2"/>
      <c r="F70" s="2"/>
      <c r="G70" s="132">
        <v>261</v>
      </c>
      <c r="H70" s="31"/>
      <c r="I70" s="31"/>
      <c r="J70" s="31"/>
      <c r="K70" s="14"/>
      <c r="L70" s="9"/>
      <c r="M70" s="36"/>
      <c r="N70" s="14"/>
    </row>
    <row r="71" spans="2:14" ht="12.75" hidden="1">
      <c r="B71" s="20"/>
      <c r="C71" s="2"/>
      <c r="D71" s="2"/>
      <c r="E71" s="2"/>
      <c r="F71" s="2"/>
      <c r="G71" s="132">
        <v>261</v>
      </c>
      <c r="H71" s="31"/>
      <c r="I71" s="31"/>
      <c r="J71" s="31"/>
      <c r="K71" s="14"/>
      <c r="L71" s="9"/>
      <c r="M71" s="36"/>
      <c r="N71" s="14"/>
    </row>
    <row r="72" spans="2:14" ht="25.5">
      <c r="B72" s="51" t="s">
        <v>53</v>
      </c>
      <c r="C72" s="37"/>
      <c r="D72" s="37"/>
      <c r="E72" s="37"/>
      <c r="F72" s="37"/>
      <c r="G72" s="132">
        <v>261</v>
      </c>
      <c r="H72" s="48" t="s">
        <v>28</v>
      </c>
      <c r="I72" s="48" t="s">
        <v>105</v>
      </c>
      <c r="J72" s="48" t="s">
        <v>49</v>
      </c>
      <c r="K72" s="49">
        <v>100000</v>
      </c>
      <c r="L72" s="9"/>
      <c r="M72" s="119"/>
      <c r="N72" s="49">
        <f>K72+M72</f>
        <v>100000</v>
      </c>
    </row>
    <row r="73" spans="2:14" ht="12.75">
      <c r="B73" s="121" t="s">
        <v>116</v>
      </c>
      <c r="C73" s="126"/>
      <c r="D73" s="126"/>
      <c r="E73" s="126"/>
      <c r="F73" s="126"/>
      <c r="G73" s="132">
        <v>261</v>
      </c>
      <c r="H73" s="129" t="s">
        <v>118</v>
      </c>
      <c r="I73" s="127"/>
      <c r="J73" s="127"/>
      <c r="K73" s="130">
        <v>668608</v>
      </c>
      <c r="L73" s="54"/>
      <c r="M73" s="119">
        <f>M74+M79</f>
        <v>68858.35</v>
      </c>
      <c r="N73" s="130">
        <f>N74+N79</f>
        <v>737466.35</v>
      </c>
    </row>
    <row r="74" spans="2:14" ht="12.75">
      <c r="B74" s="120" t="s">
        <v>117</v>
      </c>
      <c r="C74" s="126"/>
      <c r="D74" s="126"/>
      <c r="E74" s="126"/>
      <c r="F74" s="126"/>
      <c r="G74" s="132">
        <v>261</v>
      </c>
      <c r="H74" s="127" t="s">
        <v>119</v>
      </c>
      <c r="I74" s="127"/>
      <c r="J74" s="127"/>
      <c r="K74" s="130">
        <v>668608</v>
      </c>
      <c r="L74" s="54"/>
      <c r="M74" s="119">
        <f>M75</f>
        <v>16858.350000000006</v>
      </c>
      <c r="N74" s="130">
        <f>N75+N77</f>
        <v>635466.35</v>
      </c>
    </row>
    <row r="75" spans="2:14" ht="25.5">
      <c r="B75" s="120" t="s">
        <v>120</v>
      </c>
      <c r="C75" s="126"/>
      <c r="D75" s="126"/>
      <c r="E75" s="126"/>
      <c r="F75" s="126"/>
      <c r="G75" s="132">
        <v>261</v>
      </c>
      <c r="H75" s="129" t="s">
        <v>119</v>
      </c>
      <c r="I75" s="48" t="s">
        <v>156</v>
      </c>
      <c r="J75" s="127"/>
      <c r="K75" s="128">
        <v>200000</v>
      </c>
      <c r="L75" s="54"/>
      <c r="M75" s="119">
        <f>M76</f>
        <v>16858.350000000006</v>
      </c>
      <c r="N75" s="128">
        <f>N76</f>
        <v>216858.35</v>
      </c>
    </row>
    <row r="76" spans="2:14" ht="12.75">
      <c r="B76" s="20" t="s">
        <v>142</v>
      </c>
      <c r="C76" s="126"/>
      <c r="D76" s="126"/>
      <c r="E76" s="126"/>
      <c r="F76" s="126"/>
      <c r="G76" s="132">
        <v>261</v>
      </c>
      <c r="H76" s="129" t="s">
        <v>119</v>
      </c>
      <c r="I76" s="48" t="s">
        <v>156</v>
      </c>
      <c r="J76" s="127" t="s">
        <v>49</v>
      </c>
      <c r="K76" s="128">
        <v>200000</v>
      </c>
      <c r="L76" s="54"/>
      <c r="M76" s="119">
        <f>N76-K76</f>
        <v>16858.350000000006</v>
      </c>
      <c r="N76" s="128">
        <v>216858.35</v>
      </c>
    </row>
    <row r="77" spans="2:14" ht="12.75">
      <c r="B77" s="120" t="s">
        <v>131</v>
      </c>
      <c r="C77" s="126"/>
      <c r="D77" s="126"/>
      <c r="E77" s="126"/>
      <c r="F77" s="126"/>
      <c r="G77" s="132">
        <v>261</v>
      </c>
      <c r="H77" s="127" t="s">
        <v>119</v>
      </c>
      <c r="I77" s="48" t="s">
        <v>155</v>
      </c>
      <c r="J77" s="127"/>
      <c r="K77" s="128">
        <v>418608</v>
      </c>
      <c r="L77" s="54"/>
      <c r="M77" s="36"/>
      <c r="N77" s="128">
        <f>N78</f>
        <v>418608</v>
      </c>
    </row>
    <row r="78" spans="2:14" ht="38.25">
      <c r="B78" s="51" t="s">
        <v>154</v>
      </c>
      <c r="C78" s="126"/>
      <c r="D78" s="126"/>
      <c r="E78" s="126"/>
      <c r="F78" s="126"/>
      <c r="G78" s="141">
        <v>261</v>
      </c>
      <c r="H78" s="127" t="s">
        <v>119</v>
      </c>
      <c r="I78" s="48" t="s">
        <v>155</v>
      </c>
      <c r="J78" s="127" t="s">
        <v>90</v>
      </c>
      <c r="K78" s="128">
        <v>418608</v>
      </c>
      <c r="L78" s="54"/>
      <c r="M78" s="36"/>
      <c r="N78" s="128">
        <v>418608</v>
      </c>
    </row>
    <row r="79" spans="2:14" ht="12.75">
      <c r="B79" s="121" t="s">
        <v>122</v>
      </c>
      <c r="C79" s="126"/>
      <c r="D79" s="126"/>
      <c r="E79" s="126"/>
      <c r="F79" s="126"/>
      <c r="G79" s="132">
        <v>261</v>
      </c>
      <c r="H79" s="129" t="s">
        <v>123</v>
      </c>
      <c r="I79" s="127"/>
      <c r="J79" s="127"/>
      <c r="K79" s="128">
        <v>50000</v>
      </c>
      <c r="L79" s="54"/>
      <c r="M79" s="145">
        <f>M80</f>
        <v>52000</v>
      </c>
      <c r="N79" s="128">
        <f>N80</f>
        <v>102000</v>
      </c>
    </row>
    <row r="80" spans="2:14" ht="25.5">
      <c r="B80" s="120" t="s">
        <v>130</v>
      </c>
      <c r="C80" s="126"/>
      <c r="D80" s="126"/>
      <c r="E80" s="126"/>
      <c r="F80" s="126"/>
      <c r="G80" s="132">
        <v>261</v>
      </c>
      <c r="H80" s="129" t="s">
        <v>123</v>
      </c>
      <c r="I80" s="127" t="s">
        <v>168</v>
      </c>
      <c r="J80" s="127"/>
      <c r="K80" s="128">
        <v>50000</v>
      </c>
      <c r="L80" s="54"/>
      <c r="M80" s="145">
        <f>M81</f>
        <v>52000</v>
      </c>
      <c r="N80" s="128">
        <f>K80+M80</f>
        <v>102000</v>
      </c>
    </row>
    <row r="81" spans="2:14" ht="12.75">
      <c r="B81" s="51" t="s">
        <v>65</v>
      </c>
      <c r="C81" s="126"/>
      <c r="D81" s="126"/>
      <c r="E81" s="126"/>
      <c r="F81" s="126"/>
      <c r="G81" s="149">
        <v>261</v>
      </c>
      <c r="H81" s="150" t="s">
        <v>123</v>
      </c>
      <c r="I81" s="127" t="s">
        <v>168</v>
      </c>
      <c r="J81" s="127" t="s">
        <v>48</v>
      </c>
      <c r="K81" s="128">
        <v>50000</v>
      </c>
      <c r="L81" s="119"/>
      <c r="M81" s="145">
        <f>M82</f>
        <v>52000</v>
      </c>
      <c r="N81" s="128">
        <f>N82</f>
        <v>102000</v>
      </c>
    </row>
    <row r="82" spans="2:14" ht="12.75">
      <c r="B82" s="120" t="s">
        <v>142</v>
      </c>
      <c r="C82" s="126"/>
      <c r="D82" s="126"/>
      <c r="E82" s="126"/>
      <c r="F82" s="126"/>
      <c r="G82" s="152">
        <v>261</v>
      </c>
      <c r="H82" s="127" t="s">
        <v>123</v>
      </c>
      <c r="I82" s="127" t="s">
        <v>168</v>
      </c>
      <c r="J82" s="127" t="s">
        <v>49</v>
      </c>
      <c r="K82" s="128">
        <v>50000</v>
      </c>
      <c r="L82" s="119"/>
      <c r="M82" s="145">
        <f>N82-K82</f>
        <v>52000</v>
      </c>
      <c r="N82" s="128">
        <v>102000</v>
      </c>
    </row>
    <row r="83" spans="2:14" s="3" customFormat="1" ht="12.75">
      <c r="B83" s="123" t="s">
        <v>14</v>
      </c>
      <c r="C83" s="116">
        <v>1150000</v>
      </c>
      <c r="D83" s="116">
        <v>2500000</v>
      </c>
      <c r="E83" s="116">
        <v>1350000</v>
      </c>
      <c r="F83" s="116">
        <v>150000</v>
      </c>
      <c r="G83" s="133">
        <v>261</v>
      </c>
      <c r="H83" s="124" t="s">
        <v>71</v>
      </c>
      <c r="I83" s="124"/>
      <c r="J83" s="124"/>
      <c r="K83" s="125">
        <v>18916808.74</v>
      </c>
      <c r="L83" s="151" t="e">
        <f>#REF!+L84+#REF!</f>
        <v>#REF!</v>
      </c>
      <c r="M83" s="155"/>
      <c r="N83" s="125">
        <f>N84+N88+N101</f>
        <v>21118457.089999996</v>
      </c>
    </row>
    <row r="84" spans="2:14" s="3" customFormat="1" ht="12.75">
      <c r="B84" s="59" t="s">
        <v>82</v>
      </c>
      <c r="C84" s="50"/>
      <c r="D84" s="4"/>
      <c r="E84" s="4"/>
      <c r="F84" s="4"/>
      <c r="G84" s="132">
        <v>261</v>
      </c>
      <c r="H84" s="30" t="s">
        <v>83</v>
      </c>
      <c r="I84" s="31"/>
      <c r="J84" s="31"/>
      <c r="K84" s="13">
        <v>467896.57000000007</v>
      </c>
      <c r="L84" s="39">
        <f>L117</f>
        <v>0</v>
      </c>
      <c r="M84" s="119">
        <f>M85</f>
        <v>0</v>
      </c>
      <c r="N84" s="13">
        <f>N85+N87</f>
        <v>467896.57000000007</v>
      </c>
    </row>
    <row r="85" spans="2:14" s="3" customFormat="1" ht="12.75">
      <c r="B85" s="35" t="s">
        <v>124</v>
      </c>
      <c r="C85" s="10"/>
      <c r="D85" s="2"/>
      <c r="E85" s="2"/>
      <c r="F85" s="2"/>
      <c r="G85" s="132">
        <v>261</v>
      </c>
      <c r="H85" s="31" t="s">
        <v>83</v>
      </c>
      <c r="I85" s="31" t="s">
        <v>125</v>
      </c>
      <c r="J85" s="31" t="s">
        <v>48</v>
      </c>
      <c r="K85" s="13">
        <v>467837.31000000006</v>
      </c>
      <c r="L85" s="39"/>
      <c r="M85" s="119">
        <f>M86</f>
        <v>0</v>
      </c>
      <c r="N85" s="13">
        <f>N86</f>
        <v>467837.31000000006</v>
      </c>
    </row>
    <row r="86" spans="2:14" s="3" customFormat="1" ht="25.5">
      <c r="B86" s="20" t="s">
        <v>126</v>
      </c>
      <c r="C86" s="10"/>
      <c r="D86" s="2"/>
      <c r="E86" s="2"/>
      <c r="F86" s="2"/>
      <c r="G86" s="132">
        <v>261</v>
      </c>
      <c r="H86" s="31" t="s">
        <v>83</v>
      </c>
      <c r="I86" s="31" t="s">
        <v>125</v>
      </c>
      <c r="J86" s="31" t="s">
        <v>49</v>
      </c>
      <c r="K86" s="14">
        <v>467837.31000000006</v>
      </c>
      <c r="L86" s="39"/>
      <c r="M86" s="119"/>
      <c r="N86" s="14">
        <f>K86+M86</f>
        <v>467837.31000000006</v>
      </c>
    </row>
    <row r="87" spans="2:14" s="3" customFormat="1" ht="12.75">
      <c r="B87" s="20" t="s">
        <v>137</v>
      </c>
      <c r="C87" s="10"/>
      <c r="D87" s="2"/>
      <c r="E87" s="2"/>
      <c r="F87" s="2"/>
      <c r="G87" s="132">
        <v>261</v>
      </c>
      <c r="H87" s="31" t="s">
        <v>83</v>
      </c>
      <c r="I87" s="31" t="s">
        <v>125</v>
      </c>
      <c r="J87" s="31" t="s">
        <v>167</v>
      </c>
      <c r="K87" s="14">
        <v>59.260000000000005</v>
      </c>
      <c r="L87" s="39"/>
      <c r="M87" s="36"/>
      <c r="N87" s="14">
        <f>K87+M87</f>
        <v>59.260000000000005</v>
      </c>
    </row>
    <row r="88" spans="2:14" s="3" customFormat="1" ht="12.75">
      <c r="B88" s="121" t="s">
        <v>87</v>
      </c>
      <c r="C88" s="50"/>
      <c r="D88" s="4"/>
      <c r="E88" s="4"/>
      <c r="F88" s="4"/>
      <c r="G88" s="132">
        <v>261</v>
      </c>
      <c r="H88" s="30" t="s">
        <v>88</v>
      </c>
      <c r="I88" s="57"/>
      <c r="J88" s="57"/>
      <c r="K88" s="13">
        <v>2339007.29</v>
      </c>
      <c r="L88" s="39"/>
      <c r="M88" s="119">
        <f>M89+M92+M95</f>
        <v>-457178.78</v>
      </c>
      <c r="N88" s="13">
        <f>N89+N92+N95+N98</f>
        <v>1881828.5099999998</v>
      </c>
    </row>
    <row r="89" spans="2:14" s="3" customFormat="1" ht="38.25">
      <c r="B89" s="120" t="s">
        <v>175</v>
      </c>
      <c r="C89" s="50"/>
      <c r="D89" s="4"/>
      <c r="E89" s="4"/>
      <c r="F89" s="4"/>
      <c r="G89" s="132">
        <v>261</v>
      </c>
      <c r="H89" s="31" t="s">
        <v>88</v>
      </c>
      <c r="I89" s="77" t="s">
        <v>127</v>
      </c>
      <c r="J89" s="77"/>
      <c r="K89" s="14">
        <v>757352.34</v>
      </c>
      <c r="L89" s="39"/>
      <c r="M89" s="36">
        <f>M90</f>
        <v>-757352.34</v>
      </c>
      <c r="N89" s="14">
        <f>N90</f>
        <v>0</v>
      </c>
    </row>
    <row r="90" spans="2:14" s="3" customFormat="1" ht="25.5">
      <c r="B90" s="20" t="s">
        <v>67</v>
      </c>
      <c r="C90" s="50"/>
      <c r="D90" s="4"/>
      <c r="E90" s="4"/>
      <c r="F90" s="4"/>
      <c r="G90" s="132">
        <v>261</v>
      </c>
      <c r="H90" s="31" t="s">
        <v>88</v>
      </c>
      <c r="I90" s="77" t="s">
        <v>127</v>
      </c>
      <c r="J90" s="77" t="s">
        <v>48</v>
      </c>
      <c r="K90" s="14">
        <v>757352.34</v>
      </c>
      <c r="L90" s="39"/>
      <c r="M90" s="36">
        <f>M91</f>
        <v>-757352.34</v>
      </c>
      <c r="N90" s="14">
        <v>0</v>
      </c>
    </row>
    <row r="91" spans="2:14" s="3" customFormat="1" ht="25.5">
      <c r="B91" s="51" t="s">
        <v>53</v>
      </c>
      <c r="C91" s="50"/>
      <c r="D91" s="4"/>
      <c r="E91" s="4"/>
      <c r="F91" s="4"/>
      <c r="G91" s="132">
        <v>261</v>
      </c>
      <c r="H91" s="31" t="s">
        <v>88</v>
      </c>
      <c r="I91" s="77" t="s">
        <v>127</v>
      </c>
      <c r="J91" s="77" t="s">
        <v>49</v>
      </c>
      <c r="K91" s="14">
        <v>757352.34</v>
      </c>
      <c r="L91" s="39"/>
      <c r="M91" s="36">
        <v>-757352.34</v>
      </c>
      <c r="N91" s="14">
        <v>0</v>
      </c>
    </row>
    <row r="92" spans="2:14" s="3" customFormat="1" ht="25.5">
      <c r="B92" s="160" t="s">
        <v>184</v>
      </c>
      <c r="C92" s="50"/>
      <c r="D92" s="4"/>
      <c r="E92" s="4"/>
      <c r="F92" s="4"/>
      <c r="G92" s="132">
        <v>261</v>
      </c>
      <c r="H92" s="31" t="s">
        <v>88</v>
      </c>
      <c r="I92" s="77" t="s">
        <v>185</v>
      </c>
      <c r="J92" s="77"/>
      <c r="K92" s="14">
        <v>0</v>
      </c>
      <c r="L92" s="39"/>
      <c r="M92" s="119">
        <f>M93</f>
        <v>710352.34</v>
      </c>
      <c r="N92" s="14">
        <f>N93</f>
        <v>710352.34</v>
      </c>
    </row>
    <row r="93" spans="2:14" s="3" customFormat="1" ht="25.5">
      <c r="B93" s="20" t="s">
        <v>67</v>
      </c>
      <c r="C93" s="50"/>
      <c r="D93" s="4"/>
      <c r="E93" s="4"/>
      <c r="F93" s="4"/>
      <c r="G93" s="132">
        <v>261</v>
      </c>
      <c r="H93" s="31" t="s">
        <v>88</v>
      </c>
      <c r="I93" s="77" t="s">
        <v>185</v>
      </c>
      <c r="J93" s="77" t="s">
        <v>48</v>
      </c>
      <c r="K93" s="14">
        <v>0</v>
      </c>
      <c r="L93" s="39"/>
      <c r="M93" s="119">
        <f>M94</f>
        <v>710352.34</v>
      </c>
      <c r="N93" s="14">
        <f>N94</f>
        <v>710352.34</v>
      </c>
    </row>
    <row r="94" spans="2:14" s="3" customFormat="1" ht="25.5">
      <c r="B94" s="51" t="s">
        <v>53</v>
      </c>
      <c r="C94" s="50"/>
      <c r="D94" s="4"/>
      <c r="E94" s="4"/>
      <c r="F94" s="4"/>
      <c r="G94" s="132">
        <v>261</v>
      </c>
      <c r="H94" s="31" t="s">
        <v>88</v>
      </c>
      <c r="I94" s="77" t="s">
        <v>185</v>
      </c>
      <c r="J94" s="77" t="s">
        <v>49</v>
      </c>
      <c r="K94" s="14">
        <v>0</v>
      </c>
      <c r="L94" s="39"/>
      <c r="M94" s="119">
        <v>710352.34</v>
      </c>
      <c r="N94" s="14">
        <f>K94+M94</f>
        <v>710352.34</v>
      </c>
    </row>
    <row r="95" spans="2:14" s="3" customFormat="1" ht="25.5">
      <c r="B95" s="35" t="s">
        <v>134</v>
      </c>
      <c r="C95" s="50"/>
      <c r="D95" s="4"/>
      <c r="E95" s="4"/>
      <c r="F95" s="4"/>
      <c r="G95" s="132">
        <v>261</v>
      </c>
      <c r="H95" s="31" t="s">
        <v>88</v>
      </c>
      <c r="I95" s="77" t="s">
        <v>106</v>
      </c>
      <c r="J95" s="77"/>
      <c r="K95" s="13">
        <v>440000</v>
      </c>
      <c r="L95" s="39"/>
      <c r="M95" s="119">
        <f>M96</f>
        <v>-410178.78</v>
      </c>
      <c r="N95" s="13">
        <f>N96</f>
        <v>29821.22</v>
      </c>
    </row>
    <row r="96" spans="2:14" s="3" customFormat="1" ht="25.5">
      <c r="B96" s="20" t="s">
        <v>67</v>
      </c>
      <c r="C96" s="50"/>
      <c r="D96" s="4"/>
      <c r="E96" s="4"/>
      <c r="F96" s="4"/>
      <c r="G96" s="132">
        <v>261</v>
      </c>
      <c r="H96" s="31" t="s">
        <v>88</v>
      </c>
      <c r="I96" s="77" t="s">
        <v>106</v>
      </c>
      <c r="J96" s="77" t="s">
        <v>48</v>
      </c>
      <c r="K96" s="14">
        <v>440000</v>
      </c>
      <c r="L96" s="39"/>
      <c r="M96" s="119">
        <f>M97</f>
        <v>-410178.78</v>
      </c>
      <c r="N96" s="14">
        <f>N97</f>
        <v>29821.22</v>
      </c>
    </row>
    <row r="97" spans="2:14" s="3" customFormat="1" ht="12.75">
      <c r="B97" s="51" t="s">
        <v>135</v>
      </c>
      <c r="C97" s="50"/>
      <c r="D97" s="4"/>
      <c r="E97" s="4"/>
      <c r="F97" s="4"/>
      <c r="G97" s="132">
        <v>261</v>
      </c>
      <c r="H97" s="31" t="s">
        <v>88</v>
      </c>
      <c r="I97" s="77" t="s">
        <v>106</v>
      </c>
      <c r="J97" s="77" t="s">
        <v>49</v>
      </c>
      <c r="K97" s="14">
        <v>440000</v>
      </c>
      <c r="L97" s="39"/>
      <c r="M97" s="119">
        <f>N97-K97</f>
        <v>-410178.78</v>
      </c>
      <c r="N97" s="14">
        <v>29821.22</v>
      </c>
    </row>
    <row r="98" spans="2:14" s="3" customFormat="1" ht="51">
      <c r="B98" s="120" t="s">
        <v>179</v>
      </c>
      <c r="C98" s="50"/>
      <c r="D98" s="4"/>
      <c r="E98" s="4"/>
      <c r="F98" s="4"/>
      <c r="G98" s="132">
        <v>261</v>
      </c>
      <c r="H98" s="31" t="s">
        <v>88</v>
      </c>
      <c r="I98" s="77" t="s">
        <v>180</v>
      </c>
      <c r="J98" s="77"/>
      <c r="K98" s="14">
        <v>1141654.95</v>
      </c>
      <c r="L98" s="39"/>
      <c r="M98" s="36"/>
      <c r="N98" s="14">
        <f>N99</f>
        <v>1141654.95</v>
      </c>
    </row>
    <row r="99" spans="2:14" s="3" customFormat="1" ht="12.75">
      <c r="B99" s="51" t="s">
        <v>142</v>
      </c>
      <c r="C99" s="50"/>
      <c r="D99" s="4"/>
      <c r="E99" s="4"/>
      <c r="F99" s="4"/>
      <c r="G99" s="132">
        <v>261</v>
      </c>
      <c r="H99" s="31" t="s">
        <v>88</v>
      </c>
      <c r="I99" s="77" t="s">
        <v>180</v>
      </c>
      <c r="J99" s="77" t="s">
        <v>48</v>
      </c>
      <c r="K99" s="14">
        <v>1141654.95</v>
      </c>
      <c r="L99" s="39"/>
      <c r="M99" s="36"/>
      <c r="N99" s="14">
        <f>N100</f>
        <v>1141654.95</v>
      </c>
    </row>
    <row r="100" spans="2:14" s="3" customFormat="1" ht="12.75">
      <c r="B100" s="51" t="s">
        <v>135</v>
      </c>
      <c r="C100" s="50"/>
      <c r="D100" s="4"/>
      <c r="E100" s="4"/>
      <c r="F100" s="4"/>
      <c r="G100" s="132">
        <v>261</v>
      </c>
      <c r="H100" s="31" t="s">
        <v>88</v>
      </c>
      <c r="I100" s="77" t="s">
        <v>180</v>
      </c>
      <c r="J100" s="77" t="s">
        <v>49</v>
      </c>
      <c r="K100" s="14">
        <v>1141654.95</v>
      </c>
      <c r="L100" s="39"/>
      <c r="M100" s="36"/>
      <c r="N100" s="14">
        <f>K100+M100</f>
        <v>1141654.95</v>
      </c>
    </row>
    <row r="101" spans="2:14" s="3" customFormat="1" ht="12.75">
      <c r="B101" s="52" t="s">
        <v>42</v>
      </c>
      <c r="C101" s="50"/>
      <c r="D101" s="4"/>
      <c r="E101" s="4"/>
      <c r="F101" s="4"/>
      <c r="G101" s="132">
        <v>261</v>
      </c>
      <c r="H101" s="30" t="s">
        <v>0</v>
      </c>
      <c r="I101" s="30"/>
      <c r="J101" s="30"/>
      <c r="K101" s="13">
        <v>17489904.88</v>
      </c>
      <c r="L101" s="39"/>
      <c r="M101" s="126">
        <f>M102+M105+M109+M114+M117+M121+M123+M127+M131+M134+M137</f>
        <v>1278827.13</v>
      </c>
      <c r="N101" s="13">
        <f>N102+N105+N109+N114+N117+N121+N123+N127+N131+N134+N137</f>
        <v>18768732.009999998</v>
      </c>
    </row>
    <row r="102" spans="2:14" s="3" customFormat="1" ht="25.5">
      <c r="B102" s="120" t="s">
        <v>165</v>
      </c>
      <c r="C102" s="50"/>
      <c r="D102" s="4"/>
      <c r="E102" s="4"/>
      <c r="F102" s="4"/>
      <c r="G102" s="132">
        <v>261</v>
      </c>
      <c r="H102" s="31" t="s">
        <v>0</v>
      </c>
      <c r="I102" s="31" t="s">
        <v>166</v>
      </c>
      <c r="J102" s="31"/>
      <c r="K102" s="14">
        <v>3364831.2</v>
      </c>
      <c r="L102" s="39"/>
      <c r="M102" s="119"/>
      <c r="N102" s="14">
        <f>N103</f>
        <v>3364831.2</v>
      </c>
    </row>
    <row r="103" spans="2:14" s="3" customFormat="1" ht="12.75">
      <c r="B103" s="51" t="s">
        <v>142</v>
      </c>
      <c r="C103" s="50"/>
      <c r="D103" s="4"/>
      <c r="E103" s="4"/>
      <c r="F103" s="4"/>
      <c r="G103" s="132">
        <v>261</v>
      </c>
      <c r="H103" s="31" t="s">
        <v>0</v>
      </c>
      <c r="I103" s="31" t="s">
        <v>166</v>
      </c>
      <c r="J103" s="31" t="s">
        <v>48</v>
      </c>
      <c r="K103" s="14">
        <v>3364831.2</v>
      </c>
      <c r="L103" s="39"/>
      <c r="M103" s="119"/>
      <c r="N103" s="14">
        <f>N104</f>
        <v>3364831.2</v>
      </c>
    </row>
    <row r="104" spans="2:14" s="3" customFormat="1" ht="12.75">
      <c r="B104" s="51" t="s">
        <v>135</v>
      </c>
      <c r="C104" s="50"/>
      <c r="D104" s="4"/>
      <c r="E104" s="4"/>
      <c r="F104" s="4"/>
      <c r="G104" s="132">
        <v>261</v>
      </c>
      <c r="H104" s="31" t="s">
        <v>0</v>
      </c>
      <c r="I104" s="31" t="s">
        <v>166</v>
      </c>
      <c r="J104" s="31" t="s">
        <v>49</v>
      </c>
      <c r="K104" s="14">
        <v>3364831.2</v>
      </c>
      <c r="L104" s="39"/>
      <c r="M104" s="119"/>
      <c r="N104" s="14">
        <v>3364831.2</v>
      </c>
    </row>
    <row r="105" spans="2:14" s="3" customFormat="1" ht="12.75">
      <c r="B105" s="36" t="s">
        <v>68</v>
      </c>
      <c r="C105" s="50"/>
      <c r="D105" s="4"/>
      <c r="E105" s="4"/>
      <c r="F105" s="4"/>
      <c r="G105" s="132">
        <v>261</v>
      </c>
      <c r="H105" s="31" t="s">
        <v>0</v>
      </c>
      <c r="I105" s="31" t="s">
        <v>186</v>
      </c>
      <c r="J105" s="31"/>
      <c r="K105" s="14">
        <v>0</v>
      </c>
      <c r="L105" s="39"/>
      <c r="M105" s="119">
        <f>M106+M108</f>
        <v>2536404.6</v>
      </c>
      <c r="N105" s="14">
        <f>N106+N108</f>
        <v>2536404.6</v>
      </c>
    </row>
    <row r="106" spans="2:14" s="3" customFormat="1" ht="25.5">
      <c r="B106" s="20" t="s">
        <v>67</v>
      </c>
      <c r="C106" s="50"/>
      <c r="D106" s="4"/>
      <c r="E106" s="4"/>
      <c r="F106" s="4"/>
      <c r="G106" s="132">
        <v>261</v>
      </c>
      <c r="H106" s="31" t="s">
        <v>0</v>
      </c>
      <c r="I106" s="31" t="s">
        <v>186</v>
      </c>
      <c r="J106" s="31" t="s">
        <v>48</v>
      </c>
      <c r="K106" s="14">
        <v>0</v>
      </c>
      <c r="L106" s="39"/>
      <c r="M106" s="119">
        <f>M107</f>
        <v>2536154.71</v>
      </c>
      <c r="N106" s="14">
        <f>N107</f>
        <v>2536154.71</v>
      </c>
    </row>
    <row r="107" spans="2:14" s="3" customFormat="1" ht="25.5">
      <c r="B107" s="51" t="s">
        <v>53</v>
      </c>
      <c r="C107" s="50"/>
      <c r="D107" s="4"/>
      <c r="E107" s="4"/>
      <c r="F107" s="4"/>
      <c r="G107" s="132">
        <v>261</v>
      </c>
      <c r="H107" s="31" t="s">
        <v>0</v>
      </c>
      <c r="I107" s="31" t="s">
        <v>186</v>
      </c>
      <c r="J107" s="31" t="s">
        <v>49</v>
      </c>
      <c r="K107" s="14">
        <v>0</v>
      </c>
      <c r="L107" s="39"/>
      <c r="M107" s="119">
        <v>2536154.71</v>
      </c>
      <c r="N107" s="14">
        <f>K107+M107</f>
        <v>2536154.71</v>
      </c>
    </row>
    <row r="108" spans="2:14" s="3" customFormat="1" ht="12.75">
      <c r="B108" s="120" t="s">
        <v>137</v>
      </c>
      <c r="C108" s="50"/>
      <c r="D108" s="4"/>
      <c r="E108" s="4"/>
      <c r="F108" s="4"/>
      <c r="G108" s="132">
        <v>261</v>
      </c>
      <c r="H108" s="31" t="s">
        <v>0</v>
      </c>
      <c r="I108" s="31" t="s">
        <v>186</v>
      </c>
      <c r="J108" s="31" t="s">
        <v>167</v>
      </c>
      <c r="K108" s="14">
        <v>0</v>
      </c>
      <c r="L108" s="39"/>
      <c r="M108" s="119">
        <f>N108-K108</f>
        <v>249.89</v>
      </c>
      <c r="N108" s="14">
        <v>249.89</v>
      </c>
    </row>
    <row r="109" spans="2:14" s="3" customFormat="1" ht="12.75">
      <c r="B109" s="159" t="s">
        <v>42</v>
      </c>
      <c r="C109" s="50"/>
      <c r="D109" s="4"/>
      <c r="E109" s="4"/>
      <c r="F109" s="4"/>
      <c r="G109" s="133">
        <v>261</v>
      </c>
      <c r="H109" s="31" t="s">
        <v>0</v>
      </c>
      <c r="I109" s="31" t="s">
        <v>187</v>
      </c>
      <c r="J109" s="31"/>
      <c r="K109" s="14">
        <v>0</v>
      </c>
      <c r="L109" s="39"/>
      <c r="M109" s="119">
        <f>M110+M112+M113</f>
        <v>7241681.73</v>
      </c>
      <c r="N109" s="14">
        <f>N110+N112+N113</f>
        <v>7241681.73</v>
      </c>
    </row>
    <row r="110" spans="2:14" s="3" customFormat="1" ht="25.5">
      <c r="B110" s="20" t="s">
        <v>67</v>
      </c>
      <c r="C110" s="50"/>
      <c r="D110" s="4"/>
      <c r="E110" s="4"/>
      <c r="F110" s="4"/>
      <c r="G110" s="133">
        <v>261</v>
      </c>
      <c r="H110" s="31" t="s">
        <v>0</v>
      </c>
      <c r="I110" s="31" t="s">
        <v>187</v>
      </c>
      <c r="J110" s="31" t="s">
        <v>48</v>
      </c>
      <c r="K110" s="14">
        <v>0</v>
      </c>
      <c r="L110" s="39"/>
      <c r="M110" s="119">
        <f>M111</f>
        <v>1584025.96</v>
      </c>
      <c r="N110" s="14">
        <f>N111</f>
        <v>1584025.96</v>
      </c>
    </row>
    <row r="111" spans="2:14" s="3" customFormat="1" ht="25.5">
      <c r="B111" s="51" t="s">
        <v>53</v>
      </c>
      <c r="C111" s="50"/>
      <c r="D111" s="4"/>
      <c r="E111" s="4"/>
      <c r="F111" s="4"/>
      <c r="G111" s="133">
        <v>261</v>
      </c>
      <c r="H111" s="31" t="s">
        <v>0</v>
      </c>
      <c r="I111" s="31" t="s">
        <v>187</v>
      </c>
      <c r="J111" s="31" t="s">
        <v>49</v>
      </c>
      <c r="K111" s="14">
        <v>0</v>
      </c>
      <c r="L111" s="39"/>
      <c r="M111" s="119">
        <v>1584025.96</v>
      </c>
      <c r="N111" s="14">
        <f>M111</f>
        <v>1584025.96</v>
      </c>
    </row>
    <row r="112" spans="2:14" s="3" customFormat="1" ht="38.25">
      <c r="B112" s="120" t="s">
        <v>145</v>
      </c>
      <c r="C112" s="50"/>
      <c r="D112" s="4"/>
      <c r="E112" s="4"/>
      <c r="F112" s="4"/>
      <c r="G112" s="133">
        <v>261</v>
      </c>
      <c r="H112" s="31" t="s">
        <v>0</v>
      </c>
      <c r="I112" s="31" t="s">
        <v>187</v>
      </c>
      <c r="J112" s="31" t="s">
        <v>129</v>
      </c>
      <c r="K112" s="14">
        <v>0</v>
      </c>
      <c r="L112" s="39"/>
      <c r="M112" s="119">
        <v>4904224</v>
      </c>
      <c r="N112" s="14">
        <v>4904224</v>
      </c>
    </row>
    <row r="113" spans="2:14" s="3" customFormat="1" ht="12.75">
      <c r="B113" s="120" t="s">
        <v>151</v>
      </c>
      <c r="C113" s="50"/>
      <c r="D113" s="4"/>
      <c r="E113" s="4"/>
      <c r="F113" s="4"/>
      <c r="G113" s="133">
        <v>261</v>
      </c>
      <c r="H113" s="31" t="s">
        <v>0</v>
      </c>
      <c r="I113" s="31" t="s">
        <v>187</v>
      </c>
      <c r="J113" s="31" t="s">
        <v>152</v>
      </c>
      <c r="K113" s="14">
        <v>0</v>
      </c>
      <c r="L113" s="39"/>
      <c r="M113" s="119">
        <v>753431.77</v>
      </c>
      <c r="N113" s="14">
        <v>753431.77</v>
      </c>
    </row>
    <row r="114" spans="2:14" s="3" customFormat="1" ht="38.25">
      <c r="B114" s="156" t="s">
        <v>176</v>
      </c>
      <c r="C114" s="50"/>
      <c r="D114" s="4"/>
      <c r="E114" s="4"/>
      <c r="F114" s="4"/>
      <c r="G114" s="133">
        <v>261</v>
      </c>
      <c r="H114" s="30" t="s">
        <v>0</v>
      </c>
      <c r="I114" s="77" t="s">
        <v>153</v>
      </c>
      <c r="J114" s="31"/>
      <c r="K114" s="14">
        <v>146577.41999999998</v>
      </c>
      <c r="L114" s="39"/>
      <c r="M114" s="145">
        <f>M115</f>
        <v>-146577.41999999998</v>
      </c>
      <c r="N114" s="14">
        <f>N115</f>
        <v>0</v>
      </c>
    </row>
    <row r="115" spans="2:14" s="3" customFormat="1" ht="25.5">
      <c r="B115" s="35" t="s">
        <v>126</v>
      </c>
      <c r="C115" s="50"/>
      <c r="D115" s="4"/>
      <c r="E115" s="4"/>
      <c r="F115" s="4"/>
      <c r="G115" s="133">
        <v>261</v>
      </c>
      <c r="H115" s="30" t="s">
        <v>0</v>
      </c>
      <c r="I115" s="77" t="s">
        <v>153</v>
      </c>
      <c r="J115" s="31" t="s">
        <v>48</v>
      </c>
      <c r="K115" s="14">
        <v>146577.41999999998</v>
      </c>
      <c r="L115" s="39"/>
      <c r="M115" s="145">
        <f>M116</f>
        <v>-146577.41999999998</v>
      </c>
      <c r="N115" s="14">
        <v>0</v>
      </c>
    </row>
    <row r="116" spans="2:14" s="3" customFormat="1" ht="12.75">
      <c r="B116" s="51" t="s">
        <v>135</v>
      </c>
      <c r="C116" s="50"/>
      <c r="D116" s="4"/>
      <c r="E116" s="4"/>
      <c r="F116" s="4"/>
      <c r="G116" s="133">
        <v>261</v>
      </c>
      <c r="H116" s="30" t="s">
        <v>0</v>
      </c>
      <c r="I116" s="77" t="s">
        <v>153</v>
      </c>
      <c r="J116" s="31" t="s">
        <v>49</v>
      </c>
      <c r="K116" s="14">
        <v>146577.41999999998</v>
      </c>
      <c r="L116" s="39"/>
      <c r="M116" s="145">
        <f>N116-K116</f>
        <v>-146577.41999999998</v>
      </c>
      <c r="N116" s="14">
        <v>0</v>
      </c>
    </row>
    <row r="117" spans="2:14" s="3" customFormat="1" ht="25.5">
      <c r="B117" s="153" t="s">
        <v>169</v>
      </c>
      <c r="C117" s="50"/>
      <c r="D117" s="4"/>
      <c r="E117" s="4"/>
      <c r="F117" s="4"/>
      <c r="G117" s="132">
        <v>261</v>
      </c>
      <c r="H117" s="31" t="s">
        <v>0</v>
      </c>
      <c r="I117" s="31" t="s">
        <v>107</v>
      </c>
      <c r="J117" s="30"/>
      <c r="K117" s="14">
        <v>5584472.5</v>
      </c>
      <c r="L117" s="41"/>
      <c r="M117" s="36">
        <f>M118+M119+M120</f>
        <v>-5584472.5</v>
      </c>
      <c r="N117" s="14">
        <f>K117+M117</f>
        <v>0</v>
      </c>
    </row>
    <row r="118" spans="2:14" s="3" customFormat="1" ht="12.75">
      <c r="B118" s="148" t="s">
        <v>142</v>
      </c>
      <c r="C118" s="50"/>
      <c r="D118" s="4"/>
      <c r="E118" s="4"/>
      <c r="F118" s="4"/>
      <c r="G118" s="138" t="s">
        <v>143</v>
      </c>
      <c r="H118" s="31" t="s">
        <v>0</v>
      </c>
      <c r="I118" s="77" t="s">
        <v>144</v>
      </c>
      <c r="J118" s="77" t="s">
        <v>49</v>
      </c>
      <c r="K118" s="139" t="s">
        <v>181</v>
      </c>
      <c r="L118" s="41"/>
      <c r="M118" s="36">
        <v>-21040.73</v>
      </c>
      <c r="N118" s="139" t="s">
        <v>188</v>
      </c>
    </row>
    <row r="119" spans="2:14" s="3" customFormat="1" ht="34.5" customHeight="1">
      <c r="B119" s="120" t="s">
        <v>145</v>
      </c>
      <c r="C119" s="50"/>
      <c r="D119" s="4"/>
      <c r="E119" s="4"/>
      <c r="F119" s="4"/>
      <c r="G119" s="138" t="s">
        <v>143</v>
      </c>
      <c r="H119" s="31" t="s">
        <v>0</v>
      </c>
      <c r="I119" s="77" t="s">
        <v>144</v>
      </c>
      <c r="J119" s="77" t="s">
        <v>129</v>
      </c>
      <c r="K119" s="14">
        <v>4810000</v>
      </c>
      <c r="L119" s="41"/>
      <c r="M119" s="36">
        <v>-4810000</v>
      </c>
      <c r="N119" s="14">
        <f>K119+M119</f>
        <v>0</v>
      </c>
    </row>
    <row r="120" spans="2:14" s="3" customFormat="1" ht="12.75">
      <c r="B120" s="120" t="s">
        <v>151</v>
      </c>
      <c r="C120" s="50"/>
      <c r="D120" s="4"/>
      <c r="E120" s="4"/>
      <c r="F120" s="4"/>
      <c r="G120" s="138" t="s">
        <v>143</v>
      </c>
      <c r="H120" s="31" t="s">
        <v>0</v>
      </c>
      <c r="I120" s="77" t="s">
        <v>144</v>
      </c>
      <c r="J120" s="77" t="s">
        <v>152</v>
      </c>
      <c r="K120" s="14">
        <v>753431.77</v>
      </c>
      <c r="L120" s="41"/>
      <c r="M120" s="36">
        <v>-753431.77</v>
      </c>
      <c r="N120" s="14">
        <f>K120+M120</f>
        <v>0</v>
      </c>
    </row>
    <row r="121" spans="2:14" s="3" customFormat="1" ht="25.5">
      <c r="B121" s="120" t="s">
        <v>146</v>
      </c>
      <c r="C121" s="50"/>
      <c r="D121" s="4"/>
      <c r="E121" s="4"/>
      <c r="F121" s="4"/>
      <c r="G121" s="137" t="s">
        <v>143</v>
      </c>
      <c r="H121" s="31" t="s">
        <v>0</v>
      </c>
      <c r="I121" s="77" t="s">
        <v>147</v>
      </c>
      <c r="J121" s="77"/>
      <c r="K121" s="14">
        <v>3853105.76</v>
      </c>
      <c r="L121" s="41"/>
      <c r="M121" s="145">
        <f>M122</f>
        <v>0</v>
      </c>
      <c r="N121" s="14">
        <f>N122</f>
        <v>3853105.76</v>
      </c>
    </row>
    <row r="122" spans="2:14" s="3" customFormat="1" ht="12.75">
      <c r="B122" s="120" t="s">
        <v>148</v>
      </c>
      <c r="C122" s="50"/>
      <c r="D122" s="4"/>
      <c r="E122" s="4"/>
      <c r="F122" s="4"/>
      <c r="G122" s="137" t="s">
        <v>143</v>
      </c>
      <c r="H122" s="31" t="s">
        <v>0</v>
      </c>
      <c r="I122" s="77" t="s">
        <v>147</v>
      </c>
      <c r="J122" s="77" t="s">
        <v>49</v>
      </c>
      <c r="K122" s="14">
        <v>3853105.76</v>
      </c>
      <c r="L122" s="41"/>
      <c r="M122" s="145"/>
      <c r="N122" s="14">
        <f>K122+M122</f>
        <v>3853105.76</v>
      </c>
    </row>
    <row r="123" spans="2:14" s="3" customFormat="1" ht="12.75">
      <c r="B123" s="36" t="s">
        <v>68</v>
      </c>
      <c r="C123" s="50"/>
      <c r="D123" s="4"/>
      <c r="E123" s="4"/>
      <c r="F123" s="4"/>
      <c r="G123" s="132">
        <v>261</v>
      </c>
      <c r="H123" s="31" t="s">
        <v>0</v>
      </c>
      <c r="I123" s="31" t="s">
        <v>108</v>
      </c>
      <c r="J123" s="31"/>
      <c r="K123" s="14">
        <v>2328842.55</v>
      </c>
      <c r="L123" s="40">
        <f>L117</f>
        <v>0</v>
      </c>
      <c r="M123" s="145">
        <f>M124+M126</f>
        <v>-2328842.5500000003</v>
      </c>
      <c r="N123" s="14">
        <f>N124+N126</f>
        <v>0</v>
      </c>
    </row>
    <row r="124" spans="2:14" s="3" customFormat="1" ht="20.25" customHeight="1">
      <c r="B124" s="20" t="s">
        <v>67</v>
      </c>
      <c r="C124" s="50"/>
      <c r="D124" s="4"/>
      <c r="E124" s="4"/>
      <c r="F124" s="4"/>
      <c r="G124" s="132">
        <v>261</v>
      </c>
      <c r="H124" s="31" t="s">
        <v>0</v>
      </c>
      <c r="I124" s="31" t="s">
        <v>108</v>
      </c>
      <c r="J124" s="31" t="s">
        <v>48</v>
      </c>
      <c r="K124" s="14">
        <v>2328592.6599999997</v>
      </c>
      <c r="L124" s="40"/>
      <c r="M124" s="145">
        <f>M125</f>
        <v>-2328592.66</v>
      </c>
      <c r="N124" s="14">
        <f>N125</f>
        <v>0</v>
      </c>
    </row>
    <row r="125" spans="2:14" s="3" customFormat="1" ht="21.75" customHeight="1">
      <c r="B125" s="51" t="s">
        <v>53</v>
      </c>
      <c r="C125" s="50"/>
      <c r="D125" s="4"/>
      <c r="E125" s="4"/>
      <c r="F125" s="4"/>
      <c r="G125" s="132">
        <v>261</v>
      </c>
      <c r="H125" s="31" t="s">
        <v>0</v>
      </c>
      <c r="I125" s="31" t="s">
        <v>108</v>
      </c>
      <c r="J125" s="31" t="s">
        <v>49</v>
      </c>
      <c r="K125" s="14">
        <v>2328592.6599999997</v>
      </c>
      <c r="L125" s="40"/>
      <c r="M125" s="145">
        <v>-2328592.66</v>
      </c>
      <c r="N125" s="14">
        <f aca="true" t="shared" si="2" ref="N125:N130">K125+M125</f>
        <v>0</v>
      </c>
    </row>
    <row r="126" spans="2:14" s="3" customFormat="1" ht="12.75">
      <c r="B126" s="120" t="s">
        <v>137</v>
      </c>
      <c r="C126" s="50"/>
      <c r="D126" s="4"/>
      <c r="E126" s="4"/>
      <c r="F126" s="4"/>
      <c r="G126" s="132">
        <v>261</v>
      </c>
      <c r="H126" s="31" t="s">
        <v>0</v>
      </c>
      <c r="I126" s="31" t="s">
        <v>108</v>
      </c>
      <c r="J126" s="31" t="s">
        <v>167</v>
      </c>
      <c r="K126" s="14">
        <v>249.89</v>
      </c>
      <c r="L126" s="40"/>
      <c r="M126" s="36">
        <v>-249.89</v>
      </c>
      <c r="N126" s="14">
        <f t="shared" si="2"/>
        <v>0</v>
      </c>
    </row>
    <row r="127" spans="2:14" s="3" customFormat="1" ht="12.75">
      <c r="B127" s="35" t="s">
        <v>69</v>
      </c>
      <c r="C127" s="50"/>
      <c r="D127" s="4"/>
      <c r="E127" s="4"/>
      <c r="F127" s="4"/>
      <c r="G127" s="132">
        <v>261</v>
      </c>
      <c r="H127" s="31" t="s">
        <v>0</v>
      </c>
      <c r="I127" s="31" t="s">
        <v>141</v>
      </c>
      <c r="J127" s="31"/>
      <c r="K127" s="14">
        <v>20000</v>
      </c>
      <c r="L127" s="40"/>
      <c r="M127" s="52"/>
      <c r="N127" s="14">
        <f t="shared" si="2"/>
        <v>20000</v>
      </c>
    </row>
    <row r="128" spans="2:14" s="3" customFormat="1" ht="38.25">
      <c r="B128" s="120" t="s">
        <v>145</v>
      </c>
      <c r="C128" s="50"/>
      <c r="D128" s="4"/>
      <c r="E128" s="4"/>
      <c r="F128" s="4"/>
      <c r="G128" s="132">
        <v>261</v>
      </c>
      <c r="H128" s="31" t="s">
        <v>0</v>
      </c>
      <c r="I128" s="31" t="s">
        <v>141</v>
      </c>
      <c r="J128" s="31" t="s">
        <v>129</v>
      </c>
      <c r="K128" s="14">
        <v>20000</v>
      </c>
      <c r="L128" s="40"/>
      <c r="M128" s="36">
        <v>-20000</v>
      </c>
      <c r="N128" s="14">
        <f t="shared" si="2"/>
        <v>0</v>
      </c>
    </row>
    <row r="129" spans="2:14" s="3" customFormat="1" ht="25.5">
      <c r="B129" s="20" t="s">
        <v>67</v>
      </c>
      <c r="C129" s="50"/>
      <c r="D129" s="4"/>
      <c r="E129" s="4"/>
      <c r="F129" s="4"/>
      <c r="G129" s="132">
        <v>261</v>
      </c>
      <c r="H129" s="31" t="s">
        <v>0</v>
      </c>
      <c r="I129" s="31" t="s">
        <v>141</v>
      </c>
      <c r="J129" s="31" t="s">
        <v>48</v>
      </c>
      <c r="K129" s="14">
        <v>0</v>
      </c>
      <c r="L129" s="40"/>
      <c r="M129" s="36">
        <f>M130</f>
        <v>20000</v>
      </c>
      <c r="N129" s="14">
        <f t="shared" si="2"/>
        <v>20000</v>
      </c>
    </row>
    <row r="130" spans="2:14" s="3" customFormat="1" ht="25.5">
      <c r="B130" s="51" t="s">
        <v>53</v>
      </c>
      <c r="C130" s="50"/>
      <c r="D130" s="4"/>
      <c r="E130" s="4"/>
      <c r="F130" s="4"/>
      <c r="G130" s="132">
        <v>261</v>
      </c>
      <c r="H130" s="31" t="s">
        <v>0</v>
      </c>
      <c r="I130" s="31" t="s">
        <v>141</v>
      </c>
      <c r="J130" s="31" t="s">
        <v>49</v>
      </c>
      <c r="K130" s="14">
        <v>0</v>
      </c>
      <c r="L130" s="40"/>
      <c r="M130" s="36">
        <v>20000</v>
      </c>
      <c r="N130" s="14">
        <f t="shared" si="2"/>
        <v>20000</v>
      </c>
    </row>
    <row r="131" spans="2:14" s="3" customFormat="1" ht="12.75">
      <c r="B131" s="35" t="s">
        <v>70</v>
      </c>
      <c r="C131" s="50"/>
      <c r="D131" s="4"/>
      <c r="E131" s="4"/>
      <c r="F131" s="4"/>
      <c r="G131" s="132">
        <v>261</v>
      </c>
      <c r="H131" s="31" t="s">
        <v>0</v>
      </c>
      <c r="I131" s="31" t="s">
        <v>109</v>
      </c>
      <c r="J131" s="31"/>
      <c r="K131" s="14">
        <v>432684.94999999995</v>
      </c>
      <c r="L131" s="40"/>
      <c r="M131" s="119">
        <f>M132</f>
        <v>-432684.94999999995</v>
      </c>
      <c r="N131" s="14">
        <f>N132</f>
        <v>0</v>
      </c>
    </row>
    <row r="132" spans="2:14" s="3" customFormat="1" ht="25.5">
      <c r="B132" s="20" t="s">
        <v>67</v>
      </c>
      <c r="C132" s="50"/>
      <c r="D132" s="4"/>
      <c r="E132" s="4"/>
      <c r="F132" s="4"/>
      <c r="G132" s="132">
        <v>261</v>
      </c>
      <c r="H132" s="31" t="s">
        <v>0</v>
      </c>
      <c r="I132" s="31" t="s">
        <v>109</v>
      </c>
      <c r="J132" s="31" t="s">
        <v>48</v>
      </c>
      <c r="K132" s="14">
        <v>432684.94999999995</v>
      </c>
      <c r="L132" s="40"/>
      <c r="M132" s="119">
        <f>M133</f>
        <v>-432684.94999999995</v>
      </c>
      <c r="N132" s="14">
        <f>N133</f>
        <v>0</v>
      </c>
    </row>
    <row r="133" spans="2:14" s="3" customFormat="1" ht="19.5" customHeight="1">
      <c r="B133" s="51" t="s">
        <v>53</v>
      </c>
      <c r="C133" s="60"/>
      <c r="D133" s="37"/>
      <c r="E133" s="37"/>
      <c r="F133" s="37"/>
      <c r="G133" s="132">
        <v>261</v>
      </c>
      <c r="H133" s="48" t="s">
        <v>0</v>
      </c>
      <c r="I133" s="48" t="s">
        <v>109</v>
      </c>
      <c r="J133" s="48" t="s">
        <v>49</v>
      </c>
      <c r="K133" s="49">
        <v>432684.94999999995</v>
      </c>
      <c r="L133" s="40"/>
      <c r="M133" s="119">
        <f>N133-K133</f>
        <v>-432684.94999999995</v>
      </c>
      <c r="N133" s="49">
        <v>0</v>
      </c>
    </row>
    <row r="134" spans="2:14" s="3" customFormat="1" ht="39.75" customHeight="1">
      <c r="B134" s="51" t="s">
        <v>182</v>
      </c>
      <c r="C134" s="60"/>
      <c r="D134" s="37"/>
      <c r="E134" s="37"/>
      <c r="F134" s="37"/>
      <c r="G134" s="132">
        <v>261</v>
      </c>
      <c r="H134" s="48" t="s">
        <v>0</v>
      </c>
      <c r="I134" s="48" t="s">
        <v>183</v>
      </c>
      <c r="J134" s="48"/>
      <c r="K134" s="49">
        <v>378214.5</v>
      </c>
      <c r="L134" s="40"/>
      <c r="M134" s="119">
        <f>M135</f>
        <v>-6681.780000000028</v>
      </c>
      <c r="N134" s="49">
        <f>N135</f>
        <v>371532.72</v>
      </c>
    </row>
    <row r="135" spans="2:14" s="3" customFormat="1" ht="19.5" customHeight="1">
      <c r="B135" s="20" t="s">
        <v>67</v>
      </c>
      <c r="C135" s="60"/>
      <c r="D135" s="37"/>
      <c r="E135" s="37"/>
      <c r="F135" s="37"/>
      <c r="G135" s="132">
        <v>261</v>
      </c>
      <c r="H135" s="48" t="s">
        <v>0</v>
      </c>
      <c r="I135" s="48" t="s">
        <v>183</v>
      </c>
      <c r="J135" s="48" t="s">
        <v>48</v>
      </c>
      <c r="K135" s="49">
        <v>378214.5</v>
      </c>
      <c r="L135" s="40"/>
      <c r="M135" s="119">
        <f>M136</f>
        <v>-6681.780000000028</v>
      </c>
      <c r="N135" s="49">
        <f>N136</f>
        <v>371532.72</v>
      </c>
    </row>
    <row r="136" spans="2:14" s="3" customFormat="1" ht="19.5" customHeight="1">
      <c r="B136" s="51" t="s">
        <v>53</v>
      </c>
      <c r="C136" s="60"/>
      <c r="D136" s="37"/>
      <c r="E136" s="37"/>
      <c r="F136" s="37"/>
      <c r="G136" s="132">
        <v>261</v>
      </c>
      <c r="H136" s="48" t="s">
        <v>0</v>
      </c>
      <c r="I136" s="48" t="s">
        <v>183</v>
      </c>
      <c r="J136" s="48" t="s">
        <v>49</v>
      </c>
      <c r="K136" s="49">
        <v>378214.5</v>
      </c>
      <c r="L136" s="40"/>
      <c r="M136" s="119">
        <f>N136-K136</f>
        <v>-6681.780000000028</v>
      </c>
      <c r="N136" s="49">
        <v>371532.72</v>
      </c>
    </row>
    <row r="137" spans="2:14" s="3" customFormat="1" ht="24" customHeight="1">
      <c r="B137" s="51" t="s">
        <v>170</v>
      </c>
      <c r="C137" s="60"/>
      <c r="D137" s="37"/>
      <c r="E137" s="37"/>
      <c r="F137" s="37"/>
      <c r="G137" s="132">
        <v>261</v>
      </c>
      <c r="H137" s="48" t="s">
        <v>0</v>
      </c>
      <c r="I137" s="31" t="s">
        <v>177</v>
      </c>
      <c r="J137" s="48"/>
      <c r="K137" s="49">
        <v>1381176</v>
      </c>
      <c r="L137" s="40"/>
      <c r="M137" s="36"/>
      <c r="N137" s="49">
        <f>N138</f>
        <v>1381176</v>
      </c>
    </row>
    <row r="138" spans="2:14" s="3" customFormat="1" ht="12" customHeight="1">
      <c r="B138" s="51" t="s">
        <v>148</v>
      </c>
      <c r="C138" s="60"/>
      <c r="D138" s="37"/>
      <c r="E138" s="37"/>
      <c r="F138" s="37"/>
      <c r="G138" s="132">
        <v>261</v>
      </c>
      <c r="H138" s="48" t="s">
        <v>0</v>
      </c>
      <c r="I138" s="31" t="s">
        <v>177</v>
      </c>
      <c r="J138" s="48" t="s">
        <v>48</v>
      </c>
      <c r="K138" s="49">
        <v>1381176</v>
      </c>
      <c r="L138" s="40"/>
      <c r="M138" s="36"/>
      <c r="N138" s="49">
        <f>N139</f>
        <v>1381176</v>
      </c>
    </row>
    <row r="139" spans="2:14" s="3" customFormat="1" ht="23.25" customHeight="1">
      <c r="B139" s="51" t="s">
        <v>53</v>
      </c>
      <c r="C139" s="60"/>
      <c r="D139" s="37"/>
      <c r="E139" s="37"/>
      <c r="F139" s="37"/>
      <c r="G139" s="132">
        <v>261</v>
      </c>
      <c r="H139" s="48" t="s">
        <v>0</v>
      </c>
      <c r="I139" s="31" t="s">
        <v>177</v>
      </c>
      <c r="J139" s="48" t="s">
        <v>49</v>
      </c>
      <c r="K139" s="49">
        <v>1381176</v>
      </c>
      <c r="L139" s="40"/>
      <c r="M139" s="36"/>
      <c r="N139" s="49">
        <f>K139+M139</f>
        <v>1381176</v>
      </c>
    </row>
    <row r="140" spans="2:14" s="6" customFormat="1" ht="12.75">
      <c r="B140" s="61" t="s">
        <v>35</v>
      </c>
      <c r="C140" s="62">
        <v>4653571</v>
      </c>
      <c r="D140" s="62">
        <v>6023076</v>
      </c>
      <c r="E140" s="62">
        <v>5863076</v>
      </c>
      <c r="F140" s="62">
        <v>5139904</v>
      </c>
      <c r="G140" s="132">
        <v>261</v>
      </c>
      <c r="H140" s="63" t="s">
        <v>29</v>
      </c>
      <c r="I140" s="63"/>
      <c r="J140" s="63"/>
      <c r="K140" s="64">
        <v>8594083.35</v>
      </c>
      <c r="L140" s="38">
        <f>L141</f>
        <v>126278.12</v>
      </c>
      <c r="M140" s="145"/>
      <c r="N140" s="64">
        <f>N141</f>
        <v>8598642.76</v>
      </c>
    </row>
    <row r="141" spans="2:14" s="44" customFormat="1" ht="12.75">
      <c r="B141" s="61" t="s">
        <v>1</v>
      </c>
      <c r="C141" s="62">
        <v>3944191</v>
      </c>
      <c r="D141" s="62">
        <v>5111016</v>
      </c>
      <c r="E141" s="62">
        <v>4951016</v>
      </c>
      <c r="F141" s="62">
        <v>4295404</v>
      </c>
      <c r="G141" s="132">
        <v>261</v>
      </c>
      <c r="H141" s="63" t="s">
        <v>30</v>
      </c>
      <c r="I141" s="63"/>
      <c r="J141" s="63"/>
      <c r="K141" s="64">
        <v>8594083.35</v>
      </c>
      <c r="L141" s="38">
        <f>L142</f>
        <v>126278.12</v>
      </c>
      <c r="M141" s="145"/>
      <c r="N141" s="64">
        <f>N144+N147+N149+N152</f>
        <v>8598642.76</v>
      </c>
    </row>
    <row r="142" spans="2:14" s="45" customFormat="1" ht="25.5">
      <c r="B142" s="65" t="s">
        <v>171</v>
      </c>
      <c r="C142" s="66">
        <v>1547280</v>
      </c>
      <c r="D142" s="66">
        <v>2189360</v>
      </c>
      <c r="E142" s="66">
        <v>1989360</v>
      </c>
      <c r="F142" s="66">
        <v>1642000</v>
      </c>
      <c r="G142" s="132">
        <v>261</v>
      </c>
      <c r="H142" s="67" t="s">
        <v>30</v>
      </c>
      <c r="I142" s="67" t="s">
        <v>110</v>
      </c>
      <c r="J142" s="67"/>
      <c r="K142" s="68">
        <v>8054083.350000001</v>
      </c>
      <c r="L142" s="46">
        <f>L143</f>
        <v>126278.12</v>
      </c>
      <c r="M142" s="147">
        <f>M143+M149+M152</f>
        <v>4559.409999999509</v>
      </c>
      <c r="N142" s="68">
        <f>N143+N152</f>
        <v>8592250.6</v>
      </c>
    </row>
    <row r="143" spans="2:14" s="45" customFormat="1" ht="12.75">
      <c r="B143" s="65" t="s">
        <v>73</v>
      </c>
      <c r="C143" s="66"/>
      <c r="D143" s="66"/>
      <c r="E143" s="66"/>
      <c r="F143" s="66"/>
      <c r="G143" s="132">
        <v>261</v>
      </c>
      <c r="H143" s="67" t="s">
        <v>30</v>
      </c>
      <c r="I143" s="67" t="s">
        <v>111</v>
      </c>
      <c r="J143" s="96"/>
      <c r="K143" s="97">
        <v>7532497.2700000005</v>
      </c>
      <c r="L143" s="47">
        <v>126278.12</v>
      </c>
      <c r="M143" s="162">
        <f>M144+M147</f>
        <v>-203944.11000000045</v>
      </c>
      <c r="N143" s="97">
        <f>N144+N149</f>
        <v>7932965.4399999995</v>
      </c>
    </row>
    <row r="144" spans="2:14" s="45" customFormat="1" ht="12.75">
      <c r="B144" s="92" t="s">
        <v>84</v>
      </c>
      <c r="C144" s="93"/>
      <c r="D144" s="93"/>
      <c r="E144" s="93"/>
      <c r="F144" s="94"/>
      <c r="G144" s="132">
        <v>261</v>
      </c>
      <c r="H144" s="67" t="s">
        <v>30</v>
      </c>
      <c r="I144" s="98" t="s">
        <v>112</v>
      </c>
      <c r="J144" s="98"/>
      <c r="K144" s="99">
        <v>4395464.07</v>
      </c>
      <c r="L144" s="95"/>
      <c r="M144" s="162">
        <f>M145</f>
        <v>329663.7299999995</v>
      </c>
      <c r="N144" s="99">
        <f>N145</f>
        <v>4725127.8</v>
      </c>
    </row>
    <row r="145" spans="2:14" s="45" customFormat="1" ht="25.5">
      <c r="B145" s="92" t="s">
        <v>91</v>
      </c>
      <c r="C145" s="93"/>
      <c r="D145" s="93"/>
      <c r="E145" s="93"/>
      <c r="F145" s="94"/>
      <c r="G145" s="132">
        <v>261</v>
      </c>
      <c r="H145" s="98" t="s">
        <v>30</v>
      </c>
      <c r="I145" s="98" t="s">
        <v>112</v>
      </c>
      <c r="J145" s="98" t="s">
        <v>89</v>
      </c>
      <c r="K145" s="99">
        <v>4395464.07</v>
      </c>
      <c r="L145" s="95"/>
      <c r="M145" s="162">
        <f>M146</f>
        <v>329663.7299999995</v>
      </c>
      <c r="N145" s="99">
        <f>N146</f>
        <v>4725127.8</v>
      </c>
    </row>
    <row r="146" spans="2:14" s="45" customFormat="1" ht="15" customHeight="1">
      <c r="B146" s="92" t="s">
        <v>92</v>
      </c>
      <c r="C146" s="93"/>
      <c r="D146" s="93"/>
      <c r="E146" s="93"/>
      <c r="F146" s="94"/>
      <c r="G146" s="132">
        <v>261</v>
      </c>
      <c r="H146" s="98" t="s">
        <v>30</v>
      </c>
      <c r="I146" s="98" t="s">
        <v>112</v>
      </c>
      <c r="J146" s="98" t="s">
        <v>129</v>
      </c>
      <c r="K146" s="99">
        <v>4395464.07</v>
      </c>
      <c r="L146" s="95"/>
      <c r="M146" s="161">
        <f>N146-K146</f>
        <v>329663.7299999995</v>
      </c>
      <c r="N146" s="99">
        <v>4725127.8</v>
      </c>
    </row>
    <row r="147" spans="2:14" s="45" customFormat="1" ht="39.75" customHeight="1">
      <c r="B147" s="51" t="s">
        <v>149</v>
      </c>
      <c r="C147" s="93"/>
      <c r="D147" s="93"/>
      <c r="E147" s="93"/>
      <c r="F147" s="94"/>
      <c r="G147" s="140" t="s">
        <v>143</v>
      </c>
      <c r="H147" s="98" t="s">
        <v>30</v>
      </c>
      <c r="I147" s="98" t="s">
        <v>150</v>
      </c>
      <c r="J147" s="98"/>
      <c r="K147" s="99">
        <v>540000</v>
      </c>
      <c r="L147" s="95"/>
      <c r="M147" s="162">
        <f>M148</f>
        <v>-533607.84</v>
      </c>
      <c r="N147" s="99">
        <f>N148</f>
        <v>6392.16</v>
      </c>
    </row>
    <row r="148" spans="2:14" s="45" customFormat="1" ht="15" customHeight="1">
      <c r="B148" s="51" t="s">
        <v>151</v>
      </c>
      <c r="C148" s="93"/>
      <c r="D148" s="93"/>
      <c r="E148" s="93"/>
      <c r="F148" s="94"/>
      <c r="G148" s="140" t="s">
        <v>143</v>
      </c>
      <c r="H148" s="98" t="s">
        <v>30</v>
      </c>
      <c r="I148" s="98" t="s">
        <v>150</v>
      </c>
      <c r="J148" s="98" t="s">
        <v>152</v>
      </c>
      <c r="K148" s="99">
        <v>540000</v>
      </c>
      <c r="L148" s="95"/>
      <c r="M148" s="162">
        <f>N148-K148</f>
        <v>-533607.84</v>
      </c>
      <c r="N148" s="99">
        <v>6392.16</v>
      </c>
    </row>
    <row r="149" spans="2:14" s="45" customFormat="1" ht="38.25">
      <c r="B149" s="65" t="s">
        <v>173</v>
      </c>
      <c r="C149" s="93"/>
      <c r="D149" s="93"/>
      <c r="E149" s="93"/>
      <c r="F149" s="94"/>
      <c r="G149" s="132">
        <v>261</v>
      </c>
      <c r="H149" s="98" t="s">
        <v>30</v>
      </c>
      <c r="I149" s="98" t="s">
        <v>190</v>
      </c>
      <c r="J149" s="98"/>
      <c r="K149" s="99">
        <v>3137033.2</v>
      </c>
      <c r="L149" s="95"/>
      <c r="M149" s="147">
        <f>M150</f>
        <v>70804.43999999994</v>
      </c>
      <c r="N149" s="99">
        <f>N150</f>
        <v>3207837.64</v>
      </c>
    </row>
    <row r="150" spans="2:14" s="45" customFormat="1" ht="16.5" customHeight="1">
      <c r="B150" s="92" t="s">
        <v>128</v>
      </c>
      <c r="C150" s="93"/>
      <c r="D150" s="93"/>
      <c r="E150" s="93"/>
      <c r="F150" s="94"/>
      <c r="G150" s="132">
        <v>261</v>
      </c>
      <c r="H150" s="98" t="s">
        <v>30</v>
      </c>
      <c r="I150" s="98" t="s">
        <v>190</v>
      </c>
      <c r="J150" s="98" t="s">
        <v>89</v>
      </c>
      <c r="K150" s="99">
        <v>3137033.2</v>
      </c>
      <c r="L150" s="95"/>
      <c r="M150" s="147">
        <f>M151</f>
        <v>70804.43999999994</v>
      </c>
      <c r="N150" s="99">
        <f>N151</f>
        <v>3207837.64</v>
      </c>
    </row>
    <row r="151" spans="2:14" s="45" customFormat="1" ht="12.75">
      <c r="B151" s="92" t="s">
        <v>92</v>
      </c>
      <c r="C151" s="93"/>
      <c r="D151" s="93"/>
      <c r="E151" s="93"/>
      <c r="F151" s="94"/>
      <c r="G151" s="132">
        <v>261</v>
      </c>
      <c r="H151" s="98" t="s">
        <v>30</v>
      </c>
      <c r="I151" s="98" t="s">
        <v>190</v>
      </c>
      <c r="J151" s="98" t="s">
        <v>129</v>
      </c>
      <c r="K151" s="99">
        <v>3137033.2</v>
      </c>
      <c r="L151" s="95"/>
      <c r="M151" s="147">
        <f>N151-K151</f>
        <v>70804.43999999994</v>
      </c>
      <c r="N151" s="99">
        <v>3207837.64</v>
      </c>
    </row>
    <row r="152" spans="2:14" s="45" customFormat="1" ht="25.5">
      <c r="B152" s="92" t="s">
        <v>174</v>
      </c>
      <c r="C152" s="93"/>
      <c r="D152" s="93"/>
      <c r="E152" s="93"/>
      <c r="F152" s="94"/>
      <c r="G152" s="132">
        <v>261</v>
      </c>
      <c r="H152" s="98" t="s">
        <v>30</v>
      </c>
      <c r="I152" s="72" t="s">
        <v>189</v>
      </c>
      <c r="J152" s="98"/>
      <c r="K152" s="99">
        <v>521586.08</v>
      </c>
      <c r="L152" s="95"/>
      <c r="M152" s="162">
        <f aca="true" t="shared" si="3" ref="M152:N154">M153</f>
        <v>137699.08000000002</v>
      </c>
      <c r="N152" s="99">
        <f t="shared" si="3"/>
        <v>659285.16</v>
      </c>
    </row>
    <row r="153" spans="2:14" s="45" customFormat="1" ht="15.75" customHeight="1">
      <c r="B153" s="92" t="s">
        <v>84</v>
      </c>
      <c r="C153" s="93"/>
      <c r="D153" s="93"/>
      <c r="E153" s="93"/>
      <c r="F153" s="94"/>
      <c r="G153" s="132">
        <v>261</v>
      </c>
      <c r="H153" s="98" t="s">
        <v>30</v>
      </c>
      <c r="I153" s="72" t="s">
        <v>189</v>
      </c>
      <c r="J153" s="98"/>
      <c r="K153" s="99">
        <v>521586.08</v>
      </c>
      <c r="L153" s="95"/>
      <c r="M153" s="162">
        <f t="shared" si="3"/>
        <v>137699.08000000002</v>
      </c>
      <c r="N153" s="99">
        <f t="shared" si="3"/>
        <v>659285.16</v>
      </c>
    </row>
    <row r="154" spans="2:14" ht="25.5">
      <c r="B154" s="20" t="s">
        <v>67</v>
      </c>
      <c r="C154" s="69"/>
      <c r="D154" s="69"/>
      <c r="E154" s="69"/>
      <c r="F154" s="70"/>
      <c r="G154" s="132">
        <v>261</v>
      </c>
      <c r="H154" s="104" t="s">
        <v>30</v>
      </c>
      <c r="I154" s="72" t="s">
        <v>189</v>
      </c>
      <c r="J154" s="104" t="s">
        <v>48</v>
      </c>
      <c r="K154" s="105">
        <v>521586.08</v>
      </c>
      <c r="L154" s="42" t="e">
        <f>L155</f>
        <v>#REF!</v>
      </c>
      <c r="M154" s="119">
        <f t="shared" si="3"/>
        <v>137699.08000000002</v>
      </c>
      <c r="N154" s="105">
        <f t="shared" si="3"/>
        <v>659285.16</v>
      </c>
    </row>
    <row r="155" spans="2:14" ht="25.5">
      <c r="B155" s="20" t="s">
        <v>53</v>
      </c>
      <c r="C155" s="71"/>
      <c r="D155" s="71"/>
      <c r="E155" s="71"/>
      <c r="F155" s="71"/>
      <c r="G155" s="132">
        <v>261</v>
      </c>
      <c r="H155" s="72" t="s">
        <v>30</v>
      </c>
      <c r="I155" s="72" t="s">
        <v>189</v>
      </c>
      <c r="J155" s="72" t="s">
        <v>49</v>
      </c>
      <c r="K155" s="73">
        <v>521586.08</v>
      </c>
      <c r="L155" s="43" t="e">
        <f>#REF!</f>
        <v>#REF!</v>
      </c>
      <c r="M155" s="119">
        <f>N155-K155</f>
        <v>137699.08000000002</v>
      </c>
      <c r="N155" s="73">
        <v>659285.16</v>
      </c>
    </row>
    <row r="156" spans="1:14" ht="12.75">
      <c r="A156" s="3"/>
      <c r="B156" s="75" t="s">
        <v>15</v>
      </c>
      <c r="C156" s="56">
        <v>37532365</v>
      </c>
      <c r="D156" s="56">
        <v>46582364</v>
      </c>
      <c r="E156" s="56">
        <v>41659364</v>
      </c>
      <c r="F156" s="56">
        <v>39877294</v>
      </c>
      <c r="G156" s="132">
        <v>261</v>
      </c>
      <c r="H156" s="57" t="s">
        <v>32</v>
      </c>
      <c r="I156" s="57"/>
      <c r="J156" s="57"/>
      <c r="K156" s="58">
        <v>97920</v>
      </c>
      <c r="L156" s="39">
        <f>L157</f>
        <v>0</v>
      </c>
      <c r="M156" s="119">
        <f>M157+M166</f>
        <v>12000</v>
      </c>
      <c r="N156" s="58">
        <f>N157+N166</f>
        <v>109920</v>
      </c>
    </row>
    <row r="157" spans="1:14" ht="12.75">
      <c r="A157" s="3"/>
      <c r="B157" s="55" t="s">
        <v>16</v>
      </c>
      <c r="C157" s="108">
        <v>34192569</v>
      </c>
      <c r="D157" s="108">
        <v>43222569</v>
      </c>
      <c r="E157" s="108">
        <v>38319569</v>
      </c>
      <c r="F157" s="108">
        <v>36535494</v>
      </c>
      <c r="G157" s="132">
        <v>261</v>
      </c>
      <c r="H157" s="106" t="s">
        <v>33</v>
      </c>
      <c r="I157" s="106"/>
      <c r="J157" s="106"/>
      <c r="K157" s="109">
        <v>97920</v>
      </c>
      <c r="L157" s="39">
        <f>L159</f>
        <v>0</v>
      </c>
      <c r="M157" s="119"/>
      <c r="N157" s="109">
        <f>N162</f>
        <v>97920</v>
      </c>
    </row>
    <row r="158" spans="1:14" ht="29.25" customHeight="1">
      <c r="A158" s="3"/>
      <c r="B158" s="114" t="s">
        <v>85</v>
      </c>
      <c r="C158" s="71"/>
      <c r="D158" s="71"/>
      <c r="E158" s="71"/>
      <c r="F158" s="71"/>
      <c r="G158" s="132">
        <v>261</v>
      </c>
      <c r="H158" s="72" t="s">
        <v>33</v>
      </c>
      <c r="I158" s="72" t="s">
        <v>113</v>
      </c>
      <c r="J158" s="72"/>
      <c r="K158" s="73">
        <v>97920</v>
      </c>
      <c r="L158" s="107"/>
      <c r="M158" s="119">
        <f aca="true" t="shared" si="4" ref="M158:N160">M159</f>
        <v>-97920</v>
      </c>
      <c r="N158" s="73">
        <f t="shared" si="4"/>
        <v>0</v>
      </c>
    </row>
    <row r="159" spans="2:14" ht="52.5" customHeight="1">
      <c r="B159" s="110" t="s">
        <v>74</v>
      </c>
      <c r="C159" s="111">
        <v>607920</v>
      </c>
      <c r="D159" s="112">
        <v>607920</v>
      </c>
      <c r="E159" s="112">
        <v>607920</v>
      </c>
      <c r="F159" s="112">
        <v>526661</v>
      </c>
      <c r="G159" s="132">
        <v>261</v>
      </c>
      <c r="H159" s="101" t="s">
        <v>33</v>
      </c>
      <c r="I159" s="113" t="s">
        <v>114</v>
      </c>
      <c r="J159" s="101"/>
      <c r="K159" s="103">
        <v>97920</v>
      </c>
      <c r="L159" s="40">
        <f>L160</f>
        <v>0</v>
      </c>
      <c r="M159" s="146">
        <f t="shared" si="4"/>
        <v>-97920</v>
      </c>
      <c r="N159" s="103">
        <f t="shared" si="4"/>
        <v>0</v>
      </c>
    </row>
    <row r="160" spans="2:14" ht="12.75">
      <c r="B160" s="80" t="s">
        <v>59</v>
      </c>
      <c r="C160" s="81">
        <v>607920</v>
      </c>
      <c r="D160" s="69">
        <v>607920</v>
      </c>
      <c r="E160" s="69">
        <v>607920</v>
      </c>
      <c r="F160" s="69">
        <v>526661</v>
      </c>
      <c r="G160" s="132">
        <v>261</v>
      </c>
      <c r="H160" s="82" t="s">
        <v>33</v>
      </c>
      <c r="I160" s="82" t="s">
        <v>114</v>
      </c>
      <c r="J160" s="82" t="s">
        <v>25</v>
      </c>
      <c r="K160" s="83">
        <v>97920</v>
      </c>
      <c r="M160" s="36">
        <f t="shared" si="4"/>
        <v>-97920</v>
      </c>
      <c r="N160" s="83">
        <f t="shared" si="4"/>
        <v>0</v>
      </c>
    </row>
    <row r="161" spans="2:14" ht="12.75">
      <c r="B161" s="80" t="s">
        <v>41</v>
      </c>
      <c r="C161" s="163"/>
      <c r="D161" s="163"/>
      <c r="E161" s="163"/>
      <c r="F161" s="163"/>
      <c r="G161" s="149">
        <v>261</v>
      </c>
      <c r="H161" s="104" t="s">
        <v>33</v>
      </c>
      <c r="I161" s="82" t="s">
        <v>114</v>
      </c>
      <c r="J161" s="104" t="s">
        <v>43</v>
      </c>
      <c r="K161" s="105">
        <v>97920</v>
      </c>
      <c r="M161" s="164">
        <v>-97920</v>
      </c>
      <c r="N161" s="105">
        <f>K161+M161</f>
        <v>0</v>
      </c>
    </row>
    <row r="162" spans="2:14" ht="25.5">
      <c r="B162" s="114" t="s">
        <v>85</v>
      </c>
      <c r="C162" s="163"/>
      <c r="D162" s="163"/>
      <c r="E162" s="163"/>
      <c r="F162" s="163"/>
      <c r="G162" s="132">
        <v>261</v>
      </c>
      <c r="H162" s="72" t="s">
        <v>33</v>
      </c>
      <c r="I162" s="72" t="s">
        <v>113</v>
      </c>
      <c r="J162" s="72"/>
      <c r="K162" s="73">
        <v>0</v>
      </c>
      <c r="L162" s="107"/>
      <c r="M162" s="119">
        <f>M163</f>
        <v>97920</v>
      </c>
      <c r="N162" s="73">
        <f>N163</f>
        <v>97920</v>
      </c>
    </row>
    <row r="163" spans="2:14" ht="54.75" customHeight="1">
      <c r="B163" s="110" t="s">
        <v>74</v>
      </c>
      <c r="C163" s="163"/>
      <c r="D163" s="163"/>
      <c r="E163" s="163"/>
      <c r="F163" s="163"/>
      <c r="G163" s="132">
        <v>261</v>
      </c>
      <c r="H163" s="101" t="s">
        <v>33</v>
      </c>
      <c r="I163" s="113" t="s">
        <v>195</v>
      </c>
      <c r="J163" s="101"/>
      <c r="K163" s="103">
        <v>0</v>
      </c>
      <c r="L163" s="40">
        <f>L164</f>
        <v>0</v>
      </c>
      <c r="M163" s="146">
        <f>M164</f>
        <v>97920</v>
      </c>
      <c r="N163" s="103">
        <v>97920</v>
      </c>
    </row>
    <row r="164" spans="2:14" ht="12.75">
      <c r="B164" s="80" t="s">
        <v>59</v>
      </c>
      <c r="C164" s="163"/>
      <c r="D164" s="163"/>
      <c r="E164" s="163"/>
      <c r="F164" s="163"/>
      <c r="G164" s="132">
        <v>261</v>
      </c>
      <c r="H164" s="82" t="s">
        <v>33</v>
      </c>
      <c r="I164" s="113" t="s">
        <v>195</v>
      </c>
      <c r="J164" s="82" t="s">
        <v>25</v>
      </c>
      <c r="K164" s="83">
        <v>0</v>
      </c>
      <c r="M164" s="36">
        <f>M165</f>
        <v>97920</v>
      </c>
      <c r="N164" s="83">
        <v>97920</v>
      </c>
    </row>
    <row r="165" spans="2:14" ht="12.75">
      <c r="B165" s="80" t="s">
        <v>41</v>
      </c>
      <c r="C165" s="163"/>
      <c r="D165" s="163"/>
      <c r="E165" s="163"/>
      <c r="F165" s="163"/>
      <c r="G165" s="149">
        <v>261</v>
      </c>
      <c r="H165" s="104" t="s">
        <v>33</v>
      </c>
      <c r="I165" s="113" t="s">
        <v>195</v>
      </c>
      <c r="J165" s="104" t="s">
        <v>43</v>
      </c>
      <c r="K165" s="105">
        <v>0</v>
      </c>
      <c r="M165" s="164">
        <v>97920</v>
      </c>
      <c r="N165" s="105">
        <v>97920</v>
      </c>
    </row>
    <row r="166" spans="2:14" ht="12.75">
      <c r="B166" s="80" t="s">
        <v>41</v>
      </c>
      <c r="C166" s="76"/>
      <c r="D166" s="76"/>
      <c r="E166" s="76"/>
      <c r="F166" s="76"/>
      <c r="G166" s="168">
        <v>261</v>
      </c>
      <c r="H166" s="84" t="s">
        <v>192</v>
      </c>
      <c r="I166" s="84"/>
      <c r="J166" s="84"/>
      <c r="K166" s="169">
        <v>0</v>
      </c>
      <c r="L166" s="52"/>
      <c r="M166" s="52">
        <f>M167</f>
        <v>12000</v>
      </c>
      <c r="N166" s="169">
        <f>N167</f>
        <v>12000</v>
      </c>
    </row>
    <row r="167" spans="2:14" ht="12.75">
      <c r="B167" s="115" t="s">
        <v>76</v>
      </c>
      <c r="C167" s="76"/>
      <c r="D167" s="76"/>
      <c r="E167" s="76"/>
      <c r="F167" s="76"/>
      <c r="G167" s="152">
        <v>261</v>
      </c>
      <c r="H167" s="72" t="s">
        <v>192</v>
      </c>
      <c r="I167" s="72" t="s">
        <v>101</v>
      </c>
      <c r="J167" s="72"/>
      <c r="K167" s="73">
        <v>0</v>
      </c>
      <c r="L167" s="36"/>
      <c r="M167" s="36">
        <f>M168</f>
        <v>12000</v>
      </c>
      <c r="N167" s="73">
        <f>N168</f>
        <v>12000</v>
      </c>
    </row>
    <row r="168" spans="2:14" ht="25.5">
      <c r="B168" s="167" t="s">
        <v>191</v>
      </c>
      <c r="C168" s="76"/>
      <c r="D168" s="76"/>
      <c r="E168" s="76"/>
      <c r="F168" s="76"/>
      <c r="G168" s="152">
        <v>261</v>
      </c>
      <c r="H168" s="72" t="s">
        <v>192</v>
      </c>
      <c r="I168" s="72" t="s">
        <v>101</v>
      </c>
      <c r="J168" s="72" t="s">
        <v>193</v>
      </c>
      <c r="K168" s="73">
        <v>0</v>
      </c>
      <c r="L168" s="36"/>
      <c r="M168" s="36">
        <v>12000</v>
      </c>
      <c r="N168" s="73">
        <f>K168+M168</f>
        <v>12000</v>
      </c>
    </row>
    <row r="169" spans="1:14" ht="12.75">
      <c r="A169" s="6"/>
      <c r="B169" s="85" t="s">
        <v>34</v>
      </c>
      <c r="C169" s="86">
        <v>12527088</v>
      </c>
      <c r="D169" s="86">
        <v>13487079</v>
      </c>
      <c r="E169" s="86">
        <v>13567076</v>
      </c>
      <c r="F169" s="86">
        <v>12527062</v>
      </c>
      <c r="G169" s="133">
        <v>261</v>
      </c>
      <c r="H169" s="165" t="s">
        <v>86</v>
      </c>
      <c r="I169" s="165"/>
      <c r="J169" s="100"/>
      <c r="K169" s="166">
        <v>4249636.45</v>
      </c>
      <c r="M169" s="170">
        <f>M170</f>
        <v>1422000</v>
      </c>
      <c r="N169" s="166">
        <f>N170</f>
        <v>5671636.45</v>
      </c>
    </row>
    <row r="170" spans="1:14" ht="12.75">
      <c r="A170" s="6"/>
      <c r="B170" s="75" t="s">
        <v>157</v>
      </c>
      <c r="C170" s="116"/>
      <c r="D170" s="116"/>
      <c r="E170" s="116"/>
      <c r="F170" s="116"/>
      <c r="G170" s="132">
        <v>261</v>
      </c>
      <c r="H170" s="84" t="s">
        <v>158</v>
      </c>
      <c r="I170" s="84"/>
      <c r="J170" s="117"/>
      <c r="K170" s="58">
        <v>4249636.45</v>
      </c>
      <c r="M170" s="119">
        <f>M171+M174</f>
        <v>1422000</v>
      </c>
      <c r="N170" s="58">
        <f>N174</f>
        <v>5671636.45</v>
      </c>
    </row>
    <row r="171" spans="1:14" ht="39" customHeight="1">
      <c r="A171" s="3"/>
      <c r="B171" s="74" t="s">
        <v>172</v>
      </c>
      <c r="C171" s="56">
        <v>12217733</v>
      </c>
      <c r="D171" s="56">
        <v>12217729</v>
      </c>
      <c r="E171" s="56">
        <v>12217724</v>
      </c>
      <c r="F171" s="56">
        <v>12217721</v>
      </c>
      <c r="G171" s="132">
        <v>261</v>
      </c>
      <c r="H171" s="72" t="s">
        <v>158</v>
      </c>
      <c r="I171" s="72" t="s">
        <v>115</v>
      </c>
      <c r="J171" s="118"/>
      <c r="K171" s="78">
        <v>4249636.45</v>
      </c>
      <c r="M171" s="119">
        <f>M172+M173</f>
        <v>-4249636.45</v>
      </c>
      <c r="N171" s="78">
        <f>K171+M171</f>
        <v>0</v>
      </c>
    </row>
    <row r="172" spans="2:14" ht="40.5" customHeight="1">
      <c r="B172" s="92" t="s">
        <v>145</v>
      </c>
      <c r="C172" s="79"/>
      <c r="D172" s="79"/>
      <c r="E172" s="79"/>
      <c r="F172" s="79"/>
      <c r="G172" s="132">
        <v>261</v>
      </c>
      <c r="H172" s="101" t="s">
        <v>158</v>
      </c>
      <c r="I172" s="77" t="s">
        <v>115</v>
      </c>
      <c r="J172" s="102" t="s">
        <v>129</v>
      </c>
      <c r="K172" s="119">
        <v>2429636.45</v>
      </c>
      <c r="M172" s="119">
        <v>-2429636.45</v>
      </c>
      <c r="N172" s="119">
        <f>K172+M172</f>
        <v>0</v>
      </c>
    </row>
    <row r="173" spans="2:14" ht="16.5" customHeight="1">
      <c r="B173" s="92" t="s">
        <v>151</v>
      </c>
      <c r="C173" s="69"/>
      <c r="D173" s="69"/>
      <c r="E173" s="69"/>
      <c r="F173" s="69"/>
      <c r="G173" s="132">
        <v>261</v>
      </c>
      <c r="H173" s="113" t="s">
        <v>158</v>
      </c>
      <c r="I173" s="82" t="s">
        <v>115</v>
      </c>
      <c r="J173" s="82" t="s">
        <v>152</v>
      </c>
      <c r="K173" s="122">
        <v>1820000</v>
      </c>
      <c r="M173" s="36">
        <v>-1820000</v>
      </c>
      <c r="N173" s="122">
        <f>K173+M173</f>
        <v>0</v>
      </c>
    </row>
    <row r="174" spans="2:14" ht="40.5" customHeight="1">
      <c r="B174" s="74" t="s">
        <v>172</v>
      </c>
      <c r="C174" s="56">
        <v>12217733</v>
      </c>
      <c r="D174" s="56">
        <v>12217729</v>
      </c>
      <c r="E174" s="56">
        <v>12217724</v>
      </c>
      <c r="F174" s="56">
        <v>12217721</v>
      </c>
      <c r="G174" s="132">
        <v>261</v>
      </c>
      <c r="H174" s="72" t="s">
        <v>158</v>
      </c>
      <c r="I174" s="72" t="s">
        <v>194</v>
      </c>
      <c r="J174" s="118"/>
      <c r="K174" s="78">
        <v>0</v>
      </c>
      <c r="M174" s="119">
        <f>M175+M176</f>
        <v>5671636.45</v>
      </c>
      <c r="N174" s="78">
        <f>N175+N176</f>
        <v>5671636.45</v>
      </c>
    </row>
    <row r="175" spans="2:14" ht="40.5" customHeight="1">
      <c r="B175" s="92" t="s">
        <v>145</v>
      </c>
      <c r="C175" s="79"/>
      <c r="D175" s="79"/>
      <c r="E175" s="79"/>
      <c r="F175" s="79"/>
      <c r="G175" s="132">
        <v>261</v>
      </c>
      <c r="H175" s="101" t="s">
        <v>158</v>
      </c>
      <c r="I175" s="77" t="s">
        <v>194</v>
      </c>
      <c r="J175" s="102" t="s">
        <v>129</v>
      </c>
      <c r="K175" s="119">
        <v>0</v>
      </c>
      <c r="M175" s="119">
        <v>3851636.45</v>
      </c>
      <c r="N175" s="119">
        <v>3851636.45</v>
      </c>
    </row>
    <row r="176" spans="2:14" ht="14.25" customHeight="1">
      <c r="B176" s="92" t="s">
        <v>151</v>
      </c>
      <c r="C176" s="69"/>
      <c r="D176" s="69"/>
      <c r="E176" s="69"/>
      <c r="F176" s="69"/>
      <c r="G176" s="132">
        <v>261</v>
      </c>
      <c r="H176" s="113" t="s">
        <v>158</v>
      </c>
      <c r="I176" s="82" t="s">
        <v>194</v>
      </c>
      <c r="J176" s="82" t="s">
        <v>152</v>
      </c>
      <c r="K176" s="122">
        <v>0</v>
      </c>
      <c r="M176" s="36">
        <v>1820000</v>
      </c>
      <c r="N176" s="122">
        <f>K176+M176</f>
        <v>1820000</v>
      </c>
    </row>
    <row r="177" spans="2:14" ht="14.25" customHeight="1">
      <c r="B177" s="171"/>
      <c r="C177" s="172"/>
      <c r="D177" s="172"/>
      <c r="E177" s="172"/>
      <c r="F177" s="172"/>
      <c r="G177" s="173"/>
      <c r="H177" s="174"/>
      <c r="I177" s="174"/>
      <c r="J177" s="174"/>
      <c r="K177" s="175"/>
      <c r="M177" s="176"/>
      <c r="N177" s="175"/>
    </row>
    <row r="178" spans="2:14" ht="14.25" customHeight="1">
      <c r="B178" s="171"/>
      <c r="C178" s="172"/>
      <c r="D178" s="172"/>
      <c r="E178" s="172"/>
      <c r="F178" s="172"/>
      <c r="G178" s="173"/>
      <c r="H178" s="174"/>
      <c r="I178" s="174"/>
      <c r="J178" s="174"/>
      <c r="K178" s="175"/>
      <c r="M178" s="176"/>
      <c r="N178" s="175"/>
    </row>
    <row r="179" spans="2:11" ht="26.25" customHeight="1">
      <c r="B179" s="1"/>
      <c r="H179" s="1"/>
      <c r="I179" s="1"/>
      <c r="J179" s="1"/>
      <c r="K179" s="1"/>
    </row>
    <row r="180" spans="2:11" ht="12.75">
      <c r="B180" s="1"/>
      <c r="H180" s="1"/>
      <c r="I180" s="1"/>
      <c r="J180" s="1"/>
      <c r="K180" s="1"/>
    </row>
    <row r="181" spans="2:11" ht="12.75">
      <c r="B181" s="87"/>
      <c r="C181" s="88"/>
      <c r="D181" s="88"/>
      <c r="E181" s="88"/>
      <c r="F181" s="88"/>
      <c r="G181" s="88"/>
      <c r="H181" s="89"/>
      <c r="I181" s="90"/>
      <c r="J181" s="89"/>
      <c r="K181" s="91"/>
    </row>
  </sheetData>
  <sheetProtection/>
  <mergeCells count="12">
    <mergeCell ref="G12:G14"/>
    <mergeCell ref="K12:K14"/>
    <mergeCell ref="H3:K6"/>
    <mergeCell ref="M12:M14"/>
    <mergeCell ref="N12:N14"/>
    <mergeCell ref="L13:L14"/>
    <mergeCell ref="H7:K7"/>
    <mergeCell ref="B12:B14"/>
    <mergeCell ref="H12:H14"/>
    <mergeCell ref="I12:I14"/>
    <mergeCell ref="J12:J14"/>
    <mergeCell ref="B8:L10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2019-11-25T06:44:54Z</cp:lastPrinted>
  <dcterms:created xsi:type="dcterms:W3CDTF">2009-02-03T11:21:42Z</dcterms:created>
  <dcterms:modified xsi:type="dcterms:W3CDTF">2019-11-29T12:26:24Z</dcterms:modified>
  <cp:category/>
  <cp:version/>
  <cp:contentType/>
  <cp:contentStatus/>
</cp:coreProperties>
</file>