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6870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</definedNames>
  <calcPr fullCalcOnLoad="1"/>
</workbook>
</file>

<file path=xl/sharedStrings.xml><?xml version="1.0" encoding="utf-8"?>
<sst xmlns="http://schemas.openxmlformats.org/spreadsheetml/2006/main" count="569" uniqueCount="181">
  <si>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</si>
  <si>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</si>
  <si>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</si>
  <si>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</si>
  <si>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</si>
  <si>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</si>
  <si>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</si>
  <si>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</si>
  <si>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</si>
  <si>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</si>
  <si>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</si>
  <si>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</si>
  <si>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</si>
  <si>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</si>
  <si>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</si>
  <si>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</si>
  <si>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</si>
  <si>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</si>
  <si>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</si>
  <si>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</si>
  <si>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</si>
  <si>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</si>
  <si>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</si>
  <si>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</si>
  <si>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</si>
  <si>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</si>
  <si>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</si>
  <si>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</si>
  <si>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</si>
  <si>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</si>
  <si>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</si>
  <si>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</si>
  <si>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</si>
  <si>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</si>
  <si>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</si>
  <si>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</si>
  <si>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</si>
  <si>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</si>
  <si>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</si>
  <si>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</si>
  <si>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</si>
  <si>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</si>
  <si>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</si>
  <si>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</si>
  <si>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</si>
  <si>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</si>
  <si>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</si>
  <si>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</si>
  <si>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</si>
  <si>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</si>
  <si>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</si>
  <si>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</si>
  <si>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</si>
  <si>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</si>
  <si>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</si>
  <si>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</si>
  <si>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</si>
  <si>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</si>
  <si>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</si>
  <si>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</si>
  <si>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</si>
  <si>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</si>
  <si>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</si>
  <si>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</si>
  <si>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</si>
  <si>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</si>
  <si>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Непрограммые расходы федеральных органов исполнительной власти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</si>
  <si>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</si>
  <si>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</si>
  <si>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</si>
  <si>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</si>
  <si>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</si>
  <si>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</si>
  <si>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</si>
  <si>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</si>
  <si>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</si>
  <si>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</si>
  <si>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</si>
  <si>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</si>
  <si>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</si>
  <si>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</si>
  <si>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</si>
  <si>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</si>
  <si>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</si>
  <si>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</si>
  <si>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</si>
  <si>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</si>
  <si>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08300 00000</t>
  </si>
  <si>
    <t>Национальная экономика</t>
  </si>
  <si>
    <t>0400</t>
  </si>
  <si>
    <t>0409</t>
  </si>
  <si>
    <t>Содержание муниципального жилищного фонда</t>
  </si>
  <si>
    <t xml:space="preserve">Безвозмездные перечисления государственным и муниципальным учреждениям </t>
  </si>
  <si>
    <t>611</t>
  </si>
  <si>
    <t>1101</t>
  </si>
  <si>
    <t>Физическая культура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</si>
  <si>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</si>
  <si>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</si>
  <si>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</si>
  <si>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</si>
  <si>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Поддержка дорожного хозяйства</t>
  </si>
  <si>
    <t xml:space="preserve">Реализация мероприятий по благоустройству сельских территориий </t>
  </si>
  <si>
    <t>Реализация мероприятий по вывозу ТКО сельских поселений</t>
  </si>
  <si>
    <t>90 0 00 00000</t>
  </si>
  <si>
    <t>Муниципальная программа "Развитие муниципальной службы в сельском поселении "Поселок Детчино"</t>
  </si>
  <si>
    <t>74 0 00 00000</t>
  </si>
  <si>
    <t xml:space="preserve">          Основное мероприятие "Стимулирование глав администраций сельских поселений"</t>
  </si>
  <si>
    <t>Стимулирование глав администраций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</si>
  <si>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</si>
  <si>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</si>
  <si>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90 0 01 00000</t>
  </si>
  <si>
    <t>90 0 01 03000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</si>
  <si>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</si>
  <si>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</si>
  <si>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на территории сельского поселения "Поселок Детчино"</t>
  </si>
  <si>
    <t>0314</t>
  </si>
  <si>
    <t>09 0 01 00030</t>
  </si>
  <si>
    <t>Дорожное хозяйство (дорожные фонды)</t>
  </si>
  <si>
    <t>Жилищно-коммунальное хозяйство</t>
  </si>
  <si>
    <t>0500</t>
  </si>
  <si>
    <t xml:space="preserve">      Муниципальная программа  "Энергосбережение и повышение энергетической эффективности в сельском поселении "Поселок Детчино"</t>
  </si>
  <si>
    <t xml:space="preserve">        Мероприятия, направленные на энергосбережение и повышение энергоэффективности</t>
  </si>
  <si>
    <t>Муниципальная программа "Чистая вода в сельском поселении "Поселок Детчино"</t>
  </si>
  <si>
    <t>06 0 02 11110</t>
  </si>
  <si>
    <t>11 0 00 00000</t>
  </si>
  <si>
    <t xml:space="preserve">        Благоустройство</t>
  </si>
  <si>
    <t xml:space="preserve">Предоставление субсидий бюджетным, автономным учреждениям и иным некоммерческим организациям
</t>
  </si>
  <si>
    <t>Подпрограмма "Современное управление уличным освещением"</t>
  </si>
  <si>
    <t>05 0 01 00000</t>
  </si>
  <si>
    <t>05 0 01 00525</t>
  </si>
  <si>
    <t>05 0 01 00125</t>
  </si>
  <si>
    <t>08 1 00 00000</t>
  </si>
  <si>
    <t>08 2 01 00029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</si>
  <si>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</si>
  <si>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</si>
  <si>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</si>
  <si>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02 0 01 00028</t>
  </si>
  <si>
    <t>02 0 00 00000</t>
  </si>
  <si>
    <t>Муниципальная программа сельского поселения"Поселок Детчино" "Благоустройство территории сельского поселения "Поселок Детчино"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</si>
  <si>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</si>
  <si>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05 0 00 00000</t>
  </si>
  <si>
    <t>Мероприятия по содержанию общего имущества не приватизированного жилого фонда в многоквартирных домах</t>
  </si>
  <si>
    <t>30 0 00 00030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</si>
  <si>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Детчино"</t>
  </si>
  <si>
    <t>74 0 00 00400</t>
  </si>
  <si>
    <t>74 0 00 00450</t>
  </si>
  <si>
    <t>90 0 00 00600</t>
  </si>
  <si>
    <t>90 0 00 00200</t>
  </si>
  <si>
    <t>90 0 00 00920</t>
  </si>
  <si>
    <t>99 9 00 00000</t>
  </si>
  <si>
    <t>99 9 00 51180</t>
  </si>
  <si>
    <t>90 0 00 01000</t>
  </si>
  <si>
    <t>90 0 02 04090</t>
  </si>
  <si>
    <t>08 1 01 00260</t>
  </si>
  <si>
    <t>08 3 01 00027</t>
  </si>
  <si>
    <t>05 0 01 02100</t>
  </si>
  <si>
    <t>05 0 01 02130</t>
  </si>
  <si>
    <t>06 0 F2 55550</t>
  </si>
  <si>
    <t>05 0 01 L5760</t>
  </si>
  <si>
    <t>20 0 01 01204</t>
  </si>
  <si>
    <t>Уплата налогов, сборов и иных платежей</t>
  </si>
  <si>
    <t>850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</si>
  <si>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</si>
  <si>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</si>
  <si>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Обеспечение финансовой устойчивости муниципальных образований Калужской области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</si>
  <si>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</si>
  <si>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90 0 04 01500</t>
  </si>
  <si>
    <t>06 0 F2 S5550</t>
  </si>
  <si>
    <t>05 0 01 S0250</t>
  </si>
  <si>
    <t>90 0 04 S0240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</si>
  <si>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плановый период 2022 и 2023 годов </t>
  </si>
  <si>
    <t xml:space="preserve"> бюджетные ассигнования на 2023 год</t>
  </si>
  <si>
    <t>бюджетные ассигнования на 2022 год</t>
  </si>
  <si>
    <t>Приложение № 9</t>
  </si>
  <si>
    <t xml:space="preserve">к Решению поселкового Собрания сельского поселения "Поселок Детчино" "О  бюджете сельского поселения "Поселок Детчино" на 2021 год и на плановый период 2022 и 2023 годов"    </t>
  </si>
  <si>
    <t xml:space="preserve">    Федеральный проект "Формирование комфортной городской среды"</t>
  </si>
  <si>
    <t xml:space="preserve">      Реализация программ формирования современной городской среды</t>
  </si>
  <si>
    <t>06 0 F2 00000</t>
  </si>
  <si>
    <t>90 0 00 01500</t>
  </si>
  <si>
    <t>Муниципальная программа "Обеспечение пожарной безопасности на территории сельского поселения "Поселок Детчино"</t>
  </si>
  <si>
    <t xml:space="preserve">                                                                                                                от   21.12.2020 года  №17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</si>
</sst>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  <numFmt numFmtId="178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" fontId="30" fillId="0" borderId="1">
      <alignment horizontal="center" vertical="top" shrinkToFit="1"/>
      <protection/>
    </xf>
    <xf numFmtId="49" fontId="31" fillId="0" borderId="1">
      <alignment horizontal="left" vertical="top" wrapText="1"/>
      <protection/>
    </xf>
    <xf numFmtId="49" fontId="31" fillId="0" borderId="1">
      <alignment horizontal="center" vertical="top" wrapText="1"/>
      <protection/>
    </xf>
    <xf numFmtId="0" fontId="32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3" xfId="0" applyNumberFormat="1" applyFont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7" xfId="0" applyNumberFormat="1" applyFont="1" applyFill="1" applyBorder="1" applyAlignment="1">
      <alignment horizontal="left" vertical="center"/>
    </xf>
    <xf numFmtId="4" fontId="1" fillId="0" borderId="27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wrapText="1"/>
    </xf>
    <xf numFmtId="4" fontId="1" fillId="0" borderId="2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49" fontId="2" fillId="0" borderId="26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" fontId="1" fillId="0" borderId="29" xfId="0" applyNumberFormat="1" applyFont="1" applyFill="1" applyBorder="1" applyAlignment="1">
      <alignment horizontal="right" vertical="center"/>
    </xf>
    <xf numFmtId="4" fontId="2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wrapText="1"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0" fontId="31" fillId="0" borderId="1" xfId="34" applyNumberFormat="1" applyFill="1" applyProtection="1">
      <alignment horizontal="left" vertical="top" wrapText="1"/>
      <protection/>
    </xf>
    <xf numFmtId="4" fontId="1" fillId="0" borderId="0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32" borderId="22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1" fillId="32" borderId="19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0" fontId="8" fillId="33" borderId="11" xfId="0" applyFont="1" applyFill="1" applyBorder="1" applyAlignment="1">
      <alignment horizontal="left" wrapText="1"/>
    </xf>
    <xf numFmtId="4" fontId="1" fillId="0" borderId="23" xfId="0" applyNumberFormat="1" applyFont="1" applyBorder="1" applyAlignment="1">
      <alignment horizontal="right" vertical="center"/>
    </xf>
    <xf numFmtId="49" fontId="31" fillId="0" borderId="1" xfId="34" applyNumberFormat="1" applyProtection="1">
      <alignment horizontal="left" vertical="top" wrapText="1"/>
      <protection/>
    </xf>
    <xf numFmtId="49" fontId="31" fillId="0" borderId="1" xfId="35" applyNumberFormat="1" applyAlignment="1" applyProtection="1">
      <alignment horizontal="left" vertical="top" wrapText="1"/>
      <protection/>
    </xf>
    <xf numFmtId="0" fontId="31" fillId="0" borderId="1" xfId="36" applyNumberFormat="1" applyFont="1" applyProtection="1">
      <alignment vertical="top" wrapText="1"/>
      <protection/>
    </xf>
    <xf numFmtId="0" fontId="1" fillId="32" borderId="11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1" fillId="0" borderId="1" xfId="36" applyNumberFormat="1" applyFont="1" applyAlignment="1" applyProtection="1">
      <alignment vertical="top" wrapText="1"/>
      <protection/>
    </xf>
    <xf numFmtId="0" fontId="1" fillId="0" borderId="19" xfId="0" applyNumberFormat="1" applyFont="1" applyBorder="1" applyAlignment="1">
      <alignment horizontal="left" vertical="center" wrapText="1"/>
    </xf>
    <xf numFmtId="1" fontId="31" fillId="0" borderId="1" xfId="33" applyNumberFormat="1" applyFont="1" applyAlignment="1" applyProtection="1">
      <alignment horizontal="left" vertical="center" shrinkToFit="1"/>
      <protection/>
    </xf>
    <xf numFmtId="49" fontId="2" fillId="32" borderId="11" xfId="0" applyNumberFormat="1" applyFont="1" applyFill="1" applyBorder="1" applyAlignment="1">
      <alignment horizontal="left" vertical="center"/>
    </xf>
    <xf numFmtId="4" fontId="1" fillId="32" borderId="11" xfId="0" applyNumberFormat="1" applyFont="1" applyFill="1" applyBorder="1" applyAlignment="1">
      <alignment horizontal="right" vertical="center"/>
    </xf>
    <xf numFmtId="49" fontId="1" fillId="32" borderId="11" xfId="0" applyNumberFormat="1" applyFont="1" applyFill="1" applyBorder="1" applyAlignment="1">
      <alignment horizontal="left" vertical="center"/>
    </xf>
    <xf numFmtId="2" fontId="1" fillId="32" borderId="11" xfId="0" applyNumberFormat="1" applyFont="1" applyFill="1" applyBorder="1" applyAlignment="1">
      <alignment horizontal="right" vertical="center"/>
    </xf>
    <xf numFmtId="4" fontId="1" fillId="32" borderId="20" xfId="0" applyNumberFormat="1" applyFont="1" applyFill="1" applyBorder="1" applyAlignment="1">
      <alignment horizontal="right" vertical="center"/>
    </xf>
    <xf numFmtId="1" fontId="31" fillId="0" borderId="33" xfId="33" applyNumberFormat="1" applyFont="1" applyBorder="1" applyAlignment="1" applyProtection="1">
      <alignment horizontal="left" vertical="top" shrinkToFit="1"/>
      <protection/>
    </xf>
    <xf numFmtId="4" fontId="2" fillId="0" borderId="16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49" fontId="31" fillId="0" borderId="1" xfId="34" applyNumberFormat="1" applyAlignment="1" applyProtection="1">
      <alignment vertical="top" wrapText="1"/>
      <protection/>
    </xf>
    <xf numFmtId="49" fontId="31" fillId="0" borderId="34" xfId="35" applyNumberFormat="1" applyBorder="1" applyAlignment="1" applyProtection="1">
      <alignment horizontal="left" vertical="top" wrapText="1"/>
      <protection/>
    </xf>
    <xf numFmtId="4" fontId="1" fillId="0" borderId="24" xfId="0" applyNumberFormat="1" applyFont="1" applyFill="1" applyBorder="1" applyAlignment="1">
      <alignment horizontal="right" vertical="center"/>
    </xf>
    <xf numFmtId="0" fontId="31" fillId="0" borderId="1" xfId="34" applyNumberFormat="1" applyProtection="1">
      <alignment horizontal="left" vertical="top" wrapText="1"/>
      <protection/>
    </xf>
    <xf numFmtId="0" fontId="1" fillId="0" borderId="19" xfId="0" applyFont="1" applyBorder="1" applyAlignment="1">
      <alignment horizontal="left" vertical="top" wrapText="1"/>
    </xf>
    <xf numFmtId="49" fontId="1" fillId="32" borderId="24" xfId="0" applyNumberFormat="1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left" vertical="center" wrapText="1"/>
    </xf>
    <xf numFmtId="49" fontId="31" fillId="0" borderId="1" xfId="35" applyNumberFormat="1" applyProtection="1">
      <alignment horizontal="center" vertical="top" wrapText="1"/>
      <protection/>
    </xf>
    <xf numFmtId="49" fontId="2" fillId="0" borderId="36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2" xfId="34"/>
    <cellStyle name="xl38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tabSelected="1" view="pageBreakPreview" zoomScale="145" zoomScaleNormal="75" zoomScaleSheetLayoutView="145" zoomScalePageLayoutView="0" workbookViewId="0" topLeftCell="B1">
      <selection activeCell="B6" sqref="B6:L6"/>
    </sheetView>
  </sheetViews>
  <sheetFormatPr defaultColWidth="9.00390625" defaultRowHeight="12.75"/>
  <cols>
    <col min="1" max="1" width="4.25390625" style="1" hidden="1" customWidth="1"/>
    <col min="2" max="2" width="68.375" style="14" customWidth="1"/>
    <col min="3" max="6" width="12.75390625" style="1" hidden="1" customWidth="1"/>
    <col min="7" max="7" width="8.00390625" style="25" customWidth="1"/>
    <col min="8" max="8" width="12.25390625" style="31" customWidth="1"/>
    <col min="9" max="9" width="5.125" style="25" customWidth="1"/>
    <col min="10" max="10" width="13.00390625" style="25" customWidth="1"/>
    <col min="11" max="11" width="13.00390625" style="10" customWidth="1"/>
    <col min="12" max="12" width="12.75390625" style="1" hidden="1" customWidth="1"/>
    <col min="13" max="14" width="9.125" style="1" hidden="1" customWidth="1"/>
    <col min="15" max="15" width="0.37109375" style="1" customWidth="1"/>
    <col min="16" max="17" width="9.125" style="1" customWidth="1"/>
    <col min="18" max="16384" width="9.125" style="1" customWidth="1"/>
  </cols>
  <sheetData>
    <row r="1" spans="7:12" ht="12.75">
      <c r="G1" s="33" t="s">
        <v>173</v>
      </c>
      <c r="H1" s="33"/>
      <c r="K1" s="33"/>
      <c r="L1" s="33"/>
    </row>
    <row r="2" spans="7:12" ht="12.75">
      <c r="G2" s="177" t="s">
        <v>174</v>
      </c>
      <c r="H2" s="178"/>
      <c r="I2" s="178"/>
      <c r="J2" s="178"/>
      <c r="K2" s="178"/>
      <c r="L2" s="178"/>
    </row>
    <row r="3" spans="7:12" ht="12.75">
      <c r="G3" s="178"/>
      <c r="H3" s="178"/>
      <c r="I3" s="178"/>
      <c r="J3" s="178"/>
      <c r="K3" s="178"/>
      <c r="L3" s="178"/>
    </row>
    <row r="4" spans="7:12" ht="12" customHeight="1">
      <c r="G4" s="178"/>
      <c r="H4" s="178"/>
      <c r="I4" s="178"/>
      <c r="J4" s="178"/>
      <c r="K4" s="178"/>
      <c r="L4" s="178"/>
    </row>
    <row r="5" spans="7:12" ht="12.75" hidden="1">
      <c r="G5" s="178"/>
      <c r="H5" s="178"/>
      <c r="I5" s="178"/>
      <c r="J5" s="178"/>
      <c r="K5" s="178"/>
      <c r="L5" s="178"/>
    </row>
    <row r="6" spans="2:12" ht="12" customHeight="1">
      <c r="B6" s="179" t="s">
        <v>180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2:12" ht="12.75" customHeight="1">
      <c r="B7" s="187" t="s">
        <v>170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</row>
    <row r="8" spans="2:12" ht="12.75" customHeight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2" ht="33" customHeight="1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ht="12" customHeight="1" thickBot="1">
      <c r="K10" s="10" t="s">
        <v>16</v>
      </c>
    </row>
    <row r="11" spans="2:12" ht="24.75" customHeight="1" thickBot="1">
      <c r="B11" s="182" t="s">
        <v>3</v>
      </c>
      <c r="C11" s="20"/>
      <c r="D11" s="21"/>
      <c r="E11" s="21"/>
      <c r="F11" s="21"/>
      <c r="G11" s="174" t="s">
        <v>17</v>
      </c>
      <c r="H11" s="174" t="s">
        <v>18</v>
      </c>
      <c r="I11" s="174" t="s">
        <v>19</v>
      </c>
      <c r="J11" s="172" t="s">
        <v>172</v>
      </c>
      <c r="K11" s="184" t="s">
        <v>171</v>
      </c>
      <c r="L11" s="37" t="s">
        <v>4</v>
      </c>
    </row>
    <row r="12" spans="2:12" ht="21.75" customHeight="1" thickBot="1">
      <c r="B12" s="182"/>
      <c r="C12" s="20"/>
      <c r="D12" s="21"/>
      <c r="E12" s="21"/>
      <c r="F12" s="21"/>
      <c r="G12" s="175"/>
      <c r="H12" s="175"/>
      <c r="I12" s="175"/>
      <c r="J12" s="173"/>
      <c r="K12" s="185"/>
      <c r="L12" s="180" t="s">
        <v>5</v>
      </c>
    </row>
    <row r="13" spans="2:12" ht="3" customHeight="1" hidden="1" thickBot="1">
      <c r="B13" s="183"/>
      <c r="C13" s="22">
        <v>1</v>
      </c>
      <c r="D13" s="22">
        <v>2</v>
      </c>
      <c r="E13" s="22">
        <v>3</v>
      </c>
      <c r="F13" s="23">
        <v>4</v>
      </c>
      <c r="G13" s="176"/>
      <c r="H13" s="176"/>
      <c r="I13" s="176"/>
      <c r="J13" s="170"/>
      <c r="K13" s="186"/>
      <c r="L13" s="181"/>
    </row>
    <row r="14" spans="2:12" s="6" customFormat="1" ht="13.5" thickBot="1">
      <c r="B14" s="15" t="s">
        <v>2</v>
      </c>
      <c r="C14" s="7">
        <v>169074645</v>
      </c>
      <c r="D14" s="8">
        <v>206725292</v>
      </c>
      <c r="E14" s="8">
        <v>194977082</v>
      </c>
      <c r="F14" s="24">
        <v>183922236</v>
      </c>
      <c r="G14" s="26"/>
      <c r="H14" s="32"/>
      <c r="I14" s="124"/>
      <c r="J14" s="126">
        <f>J15</f>
        <v>43000515.48</v>
      </c>
      <c r="K14" s="126">
        <f>K15</f>
        <v>38236008.56</v>
      </c>
      <c r="L14" s="127" t="e">
        <f>L15+#REF!+#REF!</f>
        <v>#REF!</v>
      </c>
    </row>
    <row r="15" spans="2:12" s="6" customFormat="1" ht="12.75">
      <c r="B15" s="16" t="s">
        <v>43</v>
      </c>
      <c r="C15" s="5">
        <v>64677160</v>
      </c>
      <c r="D15" s="5">
        <v>82794896</v>
      </c>
      <c r="E15" s="5">
        <v>73496307</v>
      </c>
      <c r="F15" s="5">
        <v>63895502</v>
      </c>
      <c r="G15" s="27"/>
      <c r="H15" s="27"/>
      <c r="I15" s="27"/>
      <c r="J15" s="125">
        <f>J16+J53+J61+J76+J89+J151+J168+J174</f>
        <v>43000515.48</v>
      </c>
      <c r="K15" s="125">
        <f>K16+K53+K61+K76+K89+K151+K168+K174</f>
        <v>38236008.56</v>
      </c>
      <c r="L15" s="38" t="e">
        <f>L16+#REF!+#REF!+#REF!+#REF!+#REF!+L168+#REF!+#REF!+#REF!</f>
        <v>#REF!</v>
      </c>
    </row>
    <row r="16" spans="2:12" s="6" customFormat="1" ht="12.75">
      <c r="B16" s="17" t="s">
        <v>6</v>
      </c>
      <c r="C16" s="5">
        <v>8644707</v>
      </c>
      <c r="D16" s="5">
        <v>12246453</v>
      </c>
      <c r="E16" s="5">
        <v>10840867</v>
      </c>
      <c r="F16" s="5">
        <v>8301146</v>
      </c>
      <c r="G16" s="28" t="s">
        <v>20</v>
      </c>
      <c r="H16" s="28"/>
      <c r="I16" s="28"/>
      <c r="J16" s="11">
        <f>J17+J22+J36+J41</f>
        <v>11009615.56</v>
      </c>
      <c r="K16" s="11">
        <f>K17+K22+K36+K41</f>
        <v>11009615.56</v>
      </c>
      <c r="L16" s="38" t="e">
        <f>L17+L22+#REF!+#REF!</f>
        <v>#REF!</v>
      </c>
    </row>
    <row r="17" spans="2:12" s="3" customFormat="1" ht="38.25">
      <c r="B17" s="18" t="s">
        <v>7</v>
      </c>
      <c r="C17" s="4">
        <v>461000</v>
      </c>
      <c r="D17" s="4">
        <v>460000</v>
      </c>
      <c r="E17" s="4">
        <v>461000</v>
      </c>
      <c r="F17" s="4">
        <v>458000</v>
      </c>
      <c r="G17" s="29" t="s">
        <v>21</v>
      </c>
      <c r="H17" s="29"/>
      <c r="I17" s="29"/>
      <c r="J17" s="12">
        <f>J18</f>
        <v>68380</v>
      </c>
      <c r="K17" s="12">
        <f>K18</f>
        <v>68380</v>
      </c>
      <c r="L17" s="39" t="e">
        <f>#REF!+#REF!</f>
        <v>#REF!</v>
      </c>
    </row>
    <row r="18" spans="2:12" ht="12.75">
      <c r="B18" s="19" t="s">
        <v>73</v>
      </c>
      <c r="C18" s="2"/>
      <c r="D18" s="2"/>
      <c r="E18" s="2"/>
      <c r="F18" s="2"/>
      <c r="G18" s="30" t="s">
        <v>22</v>
      </c>
      <c r="H18" s="30" t="s">
        <v>103</v>
      </c>
      <c r="I18" s="30"/>
      <c r="J18" s="13">
        <v>68380</v>
      </c>
      <c r="K18" s="13">
        <v>68380</v>
      </c>
      <c r="L18" s="9"/>
    </row>
    <row r="19" spans="2:12" ht="26.25" customHeight="1">
      <c r="B19" s="19" t="s">
        <v>86</v>
      </c>
      <c r="C19" s="2"/>
      <c r="D19" s="2"/>
      <c r="E19" s="2"/>
      <c r="F19" s="2"/>
      <c r="G19" s="30" t="s">
        <v>22</v>
      </c>
      <c r="H19" s="30" t="s">
        <v>178</v>
      </c>
      <c r="I19" s="30"/>
      <c r="J19" s="13">
        <v>68380</v>
      </c>
      <c r="K19" s="13">
        <v>68380</v>
      </c>
      <c r="L19" s="9"/>
    </row>
    <row r="20" spans="2:12" ht="11.25" customHeight="1">
      <c r="B20" s="136" t="s">
        <v>56</v>
      </c>
      <c r="C20" s="2"/>
      <c r="D20" s="2"/>
      <c r="E20" s="2"/>
      <c r="F20" s="2"/>
      <c r="G20" s="30" t="s">
        <v>22</v>
      </c>
      <c r="H20" s="30" t="s">
        <v>178</v>
      </c>
      <c r="I20" s="30" t="s">
        <v>24</v>
      </c>
      <c r="J20" s="13">
        <v>68380</v>
      </c>
      <c r="K20" s="13">
        <v>68380</v>
      </c>
      <c r="L20" s="9"/>
    </row>
    <row r="21" spans="2:12" ht="12.75">
      <c r="B21" s="19" t="s">
        <v>40</v>
      </c>
      <c r="C21" s="2"/>
      <c r="D21" s="2"/>
      <c r="E21" s="2"/>
      <c r="F21" s="2"/>
      <c r="G21" s="30" t="s">
        <v>22</v>
      </c>
      <c r="H21" s="30" t="s">
        <v>178</v>
      </c>
      <c r="I21" s="30" t="s">
        <v>42</v>
      </c>
      <c r="J21" s="13">
        <v>68380</v>
      </c>
      <c r="K21" s="13">
        <v>68380</v>
      </c>
      <c r="L21" s="9"/>
    </row>
    <row r="22" spans="2:12" s="3" customFormat="1" ht="39" customHeight="1">
      <c r="B22" s="18" t="s">
        <v>9</v>
      </c>
      <c r="C22" s="4">
        <v>244000</v>
      </c>
      <c r="D22" s="4">
        <v>244000</v>
      </c>
      <c r="E22" s="4">
        <v>242000</v>
      </c>
      <c r="F22" s="4">
        <v>242000</v>
      </c>
      <c r="G22" s="29" t="s">
        <v>23</v>
      </c>
      <c r="H22" s="29"/>
      <c r="I22" s="29"/>
      <c r="J22" s="12">
        <f>J23</f>
        <v>8867409</v>
      </c>
      <c r="K22" s="12">
        <f>K23</f>
        <v>8867409</v>
      </c>
      <c r="L22" s="39" t="e">
        <f>#REF!+L24+L64+L66+L68</f>
        <v>#REF!</v>
      </c>
    </row>
    <row r="23" spans="2:12" s="3" customFormat="1" ht="23.25" customHeight="1">
      <c r="B23" s="19" t="s">
        <v>104</v>
      </c>
      <c r="C23" s="2"/>
      <c r="D23" s="2"/>
      <c r="E23" s="2"/>
      <c r="F23" s="2"/>
      <c r="G23" s="30" t="s">
        <v>23</v>
      </c>
      <c r="H23" s="30" t="s">
        <v>105</v>
      </c>
      <c r="I23" s="30"/>
      <c r="J23" s="13">
        <f>J26+J33</f>
        <v>8867409</v>
      </c>
      <c r="K23" s="13">
        <f>K26+K33</f>
        <v>8867409</v>
      </c>
      <c r="L23" s="39"/>
    </row>
    <row r="24" spans="2:12" ht="12.75" customHeight="1" hidden="1">
      <c r="B24" s="19" t="s">
        <v>12</v>
      </c>
      <c r="C24" s="2">
        <v>143000</v>
      </c>
      <c r="D24" s="2">
        <v>150000</v>
      </c>
      <c r="E24" s="2">
        <v>147000</v>
      </c>
      <c r="F24" s="2">
        <v>145000</v>
      </c>
      <c r="G24" s="30" t="s">
        <v>23</v>
      </c>
      <c r="H24" s="30" t="s">
        <v>25</v>
      </c>
      <c r="I24" s="30"/>
      <c r="J24" s="13">
        <v>0</v>
      </c>
      <c r="K24" s="13">
        <v>0</v>
      </c>
      <c r="L24" s="9"/>
    </row>
    <row r="25" spans="2:12" ht="12.75" customHeight="1" hidden="1">
      <c r="B25" s="19" t="s">
        <v>8</v>
      </c>
      <c r="C25" s="2">
        <v>143000</v>
      </c>
      <c r="D25" s="2">
        <v>150000</v>
      </c>
      <c r="E25" s="2">
        <v>147000</v>
      </c>
      <c r="F25" s="2">
        <v>145000</v>
      </c>
      <c r="G25" s="30" t="s">
        <v>23</v>
      </c>
      <c r="H25" s="30" t="s">
        <v>25</v>
      </c>
      <c r="I25" s="30" t="s">
        <v>24</v>
      </c>
      <c r="J25" s="13"/>
      <c r="K25" s="13"/>
      <c r="L25" s="9"/>
    </row>
    <row r="26" spans="2:12" ht="12.75">
      <c r="B26" s="19" t="s">
        <v>11</v>
      </c>
      <c r="C26" s="2"/>
      <c r="D26" s="2"/>
      <c r="E26" s="2"/>
      <c r="F26" s="2"/>
      <c r="G26" s="30" t="s">
        <v>23</v>
      </c>
      <c r="H26" s="30" t="s">
        <v>144</v>
      </c>
      <c r="I26" s="30"/>
      <c r="J26" s="13">
        <f>J27+J29+J31</f>
        <v>8042381</v>
      </c>
      <c r="K26" s="13">
        <f>K27+K29+K31</f>
        <v>8042381</v>
      </c>
      <c r="L26" s="9"/>
    </row>
    <row r="27" spans="2:12" ht="39" customHeight="1">
      <c r="B27" s="19" t="s">
        <v>48</v>
      </c>
      <c r="C27" s="2"/>
      <c r="D27" s="2"/>
      <c r="E27" s="2"/>
      <c r="F27" s="2"/>
      <c r="G27" s="30" t="s">
        <v>23</v>
      </c>
      <c r="H27" s="30" t="s">
        <v>144</v>
      </c>
      <c r="I27" s="30" t="s">
        <v>44</v>
      </c>
      <c r="J27" s="13">
        <f>J28</f>
        <v>6059581</v>
      </c>
      <c r="K27" s="13">
        <f>K28</f>
        <v>6059581</v>
      </c>
      <c r="L27" s="9"/>
    </row>
    <row r="28" spans="2:12" ht="12" customHeight="1">
      <c r="B28" s="19" t="s">
        <v>49</v>
      </c>
      <c r="C28" s="2"/>
      <c r="D28" s="2"/>
      <c r="E28" s="2"/>
      <c r="F28" s="2"/>
      <c r="G28" s="30" t="s">
        <v>23</v>
      </c>
      <c r="H28" s="30" t="s">
        <v>144</v>
      </c>
      <c r="I28" s="30" t="s">
        <v>45</v>
      </c>
      <c r="J28" s="13">
        <v>6059581</v>
      </c>
      <c r="K28" s="13">
        <v>6059581</v>
      </c>
      <c r="L28" s="9"/>
    </row>
    <row r="29" spans="2:12" ht="12.75" customHeight="1">
      <c r="B29" s="19" t="s">
        <v>50</v>
      </c>
      <c r="C29" s="2"/>
      <c r="D29" s="2"/>
      <c r="E29" s="2"/>
      <c r="F29" s="2"/>
      <c r="G29" s="30" t="s">
        <v>23</v>
      </c>
      <c r="H29" s="30" t="s">
        <v>144</v>
      </c>
      <c r="I29" s="30" t="s">
        <v>46</v>
      </c>
      <c r="J29" s="45">
        <f>J30</f>
        <v>1952800</v>
      </c>
      <c r="K29" s="45">
        <f>K30</f>
        <v>1952800</v>
      </c>
      <c r="L29" s="9"/>
    </row>
    <row r="30" spans="2:12" ht="24" customHeight="1">
      <c r="B30" s="19" t="s">
        <v>51</v>
      </c>
      <c r="C30" s="2"/>
      <c r="D30" s="2"/>
      <c r="E30" s="2"/>
      <c r="F30" s="2"/>
      <c r="G30" s="30" t="s">
        <v>23</v>
      </c>
      <c r="H30" s="30" t="s">
        <v>144</v>
      </c>
      <c r="I30" s="49" t="s">
        <v>47</v>
      </c>
      <c r="J30" s="13">
        <v>1952800</v>
      </c>
      <c r="K30" s="13">
        <v>1952800</v>
      </c>
      <c r="L30" s="50"/>
    </row>
    <row r="31" spans="2:12" ht="13.5" customHeight="1">
      <c r="B31" s="166" t="s">
        <v>52</v>
      </c>
      <c r="C31" s="2"/>
      <c r="D31" s="2"/>
      <c r="E31" s="2"/>
      <c r="F31" s="2"/>
      <c r="G31" s="30" t="s">
        <v>23</v>
      </c>
      <c r="H31" s="30" t="s">
        <v>144</v>
      </c>
      <c r="I31" s="49" t="s">
        <v>53</v>
      </c>
      <c r="J31" s="13">
        <v>30000</v>
      </c>
      <c r="K31" s="13">
        <v>30000</v>
      </c>
      <c r="L31" s="13">
        <f>L32</f>
        <v>30000</v>
      </c>
    </row>
    <row r="32" spans="2:12" ht="13.5" customHeight="1">
      <c r="B32" s="166" t="s">
        <v>160</v>
      </c>
      <c r="C32" s="2"/>
      <c r="D32" s="2"/>
      <c r="E32" s="2"/>
      <c r="F32" s="2"/>
      <c r="G32" s="30" t="s">
        <v>23</v>
      </c>
      <c r="H32" s="30" t="s">
        <v>144</v>
      </c>
      <c r="I32" s="49" t="s">
        <v>161</v>
      </c>
      <c r="J32" s="13">
        <v>30000</v>
      </c>
      <c r="K32" s="13">
        <v>30000</v>
      </c>
      <c r="L32" s="13">
        <v>30000</v>
      </c>
    </row>
    <row r="33" spans="2:12" ht="25.5">
      <c r="B33" s="19" t="s">
        <v>54</v>
      </c>
      <c r="C33" s="2"/>
      <c r="D33" s="2"/>
      <c r="E33" s="2"/>
      <c r="F33" s="2"/>
      <c r="G33" s="30" t="s">
        <v>23</v>
      </c>
      <c r="H33" s="30" t="s">
        <v>145</v>
      </c>
      <c r="I33" s="30"/>
      <c r="J33" s="13">
        <f>J34</f>
        <v>825028</v>
      </c>
      <c r="K33" s="13">
        <f>K34</f>
        <v>825028</v>
      </c>
      <c r="L33" s="9"/>
    </row>
    <row r="34" spans="2:12" ht="45.75" customHeight="1">
      <c r="B34" s="19" t="s">
        <v>48</v>
      </c>
      <c r="C34" s="2"/>
      <c r="D34" s="2"/>
      <c r="E34" s="2"/>
      <c r="F34" s="2"/>
      <c r="G34" s="30" t="s">
        <v>23</v>
      </c>
      <c r="H34" s="30" t="s">
        <v>145</v>
      </c>
      <c r="I34" s="30" t="s">
        <v>44</v>
      </c>
      <c r="J34" s="13">
        <f>J35</f>
        <v>825028</v>
      </c>
      <c r="K34" s="13">
        <f>K35</f>
        <v>825028</v>
      </c>
      <c r="L34" s="9"/>
    </row>
    <row r="35" spans="2:12" ht="12.75">
      <c r="B35" s="19" t="s">
        <v>49</v>
      </c>
      <c r="C35" s="2"/>
      <c r="D35" s="2"/>
      <c r="E35" s="2"/>
      <c r="F35" s="2"/>
      <c r="G35" s="30" t="s">
        <v>23</v>
      </c>
      <c r="H35" s="30" t="s">
        <v>145</v>
      </c>
      <c r="I35" s="30" t="s">
        <v>45</v>
      </c>
      <c r="J35" s="13">
        <v>825028</v>
      </c>
      <c r="K35" s="13">
        <v>825028</v>
      </c>
      <c r="L35" s="9"/>
    </row>
    <row r="36" spans="2:12" ht="12.75">
      <c r="B36" s="18" t="s">
        <v>10</v>
      </c>
      <c r="C36" s="2"/>
      <c r="D36" s="2"/>
      <c r="E36" s="2"/>
      <c r="F36" s="2"/>
      <c r="G36" s="29" t="s">
        <v>36</v>
      </c>
      <c r="H36" s="29"/>
      <c r="I36" s="29"/>
      <c r="J36" s="12">
        <f aca="true" t="shared" si="0" ref="J36:K39">J37</f>
        <v>100000</v>
      </c>
      <c r="K36" s="12">
        <f t="shared" si="0"/>
        <v>100000</v>
      </c>
      <c r="L36" s="9"/>
    </row>
    <row r="37" spans="2:12" ht="12.75">
      <c r="B37" s="19" t="s">
        <v>68</v>
      </c>
      <c r="C37" s="2"/>
      <c r="D37" s="2"/>
      <c r="E37" s="2"/>
      <c r="F37" s="2"/>
      <c r="G37" s="30" t="s">
        <v>36</v>
      </c>
      <c r="H37" s="30" t="s">
        <v>103</v>
      </c>
      <c r="I37" s="30"/>
      <c r="J37" s="13">
        <f t="shared" si="0"/>
        <v>100000</v>
      </c>
      <c r="K37" s="13">
        <f t="shared" si="0"/>
        <v>100000</v>
      </c>
      <c r="L37" s="9"/>
    </row>
    <row r="38" spans="2:12" ht="12.75">
      <c r="B38" s="19" t="s">
        <v>69</v>
      </c>
      <c r="C38" s="2"/>
      <c r="D38" s="2"/>
      <c r="E38" s="2"/>
      <c r="F38" s="2"/>
      <c r="G38" s="30" t="s">
        <v>36</v>
      </c>
      <c r="H38" s="30" t="s">
        <v>146</v>
      </c>
      <c r="I38" s="30"/>
      <c r="J38" s="13">
        <f t="shared" si="0"/>
        <v>100000</v>
      </c>
      <c r="K38" s="13">
        <f t="shared" si="0"/>
        <v>100000</v>
      </c>
      <c r="L38" s="9"/>
    </row>
    <row r="39" spans="2:12" ht="12.75">
      <c r="B39" s="19" t="s">
        <v>52</v>
      </c>
      <c r="C39" s="2"/>
      <c r="D39" s="2"/>
      <c r="E39" s="2"/>
      <c r="F39" s="2"/>
      <c r="G39" s="30" t="s">
        <v>36</v>
      </c>
      <c r="H39" s="30" t="s">
        <v>146</v>
      </c>
      <c r="I39" s="30" t="s">
        <v>53</v>
      </c>
      <c r="J39" s="13">
        <f t="shared" si="0"/>
        <v>100000</v>
      </c>
      <c r="K39" s="13">
        <f t="shared" si="0"/>
        <v>100000</v>
      </c>
      <c r="L39" s="9"/>
    </row>
    <row r="40" spans="2:12" ht="12.75">
      <c r="B40" s="19" t="s">
        <v>57</v>
      </c>
      <c r="C40" s="2"/>
      <c r="D40" s="2"/>
      <c r="E40" s="2"/>
      <c r="F40" s="2"/>
      <c r="G40" s="30" t="s">
        <v>36</v>
      </c>
      <c r="H40" s="30" t="s">
        <v>146</v>
      </c>
      <c r="I40" s="30" t="s">
        <v>58</v>
      </c>
      <c r="J40" s="13">
        <v>100000</v>
      </c>
      <c r="K40" s="13">
        <v>100000</v>
      </c>
      <c r="L40" s="9"/>
    </row>
    <row r="41" spans="2:12" ht="12.75">
      <c r="B41" s="18" t="s">
        <v>35</v>
      </c>
      <c r="C41" s="4"/>
      <c r="D41" s="4"/>
      <c r="E41" s="4"/>
      <c r="F41" s="4"/>
      <c r="G41" s="29" t="s">
        <v>30</v>
      </c>
      <c r="H41" s="29"/>
      <c r="I41" s="29"/>
      <c r="J41" s="12">
        <f>J42</f>
        <v>1973826.56</v>
      </c>
      <c r="K41" s="12">
        <f>K42</f>
        <v>1973826.56</v>
      </c>
      <c r="L41" s="9"/>
    </row>
    <row r="42" spans="2:12" ht="12.75">
      <c r="B42" s="19" t="s">
        <v>55</v>
      </c>
      <c r="C42" s="4"/>
      <c r="D42" s="4"/>
      <c r="E42" s="4"/>
      <c r="F42" s="4"/>
      <c r="G42" s="30" t="s">
        <v>30</v>
      </c>
      <c r="H42" s="30" t="s">
        <v>103</v>
      </c>
      <c r="I42" s="30"/>
      <c r="J42" s="13">
        <f>J43+J46+J49</f>
        <v>1973826.56</v>
      </c>
      <c r="K42" s="13">
        <f>K43+K46+K49</f>
        <v>1973826.56</v>
      </c>
      <c r="L42" s="13" t="e">
        <f>L43+L46+L49+#REF!</f>
        <v>#REF!</v>
      </c>
    </row>
    <row r="43" spans="2:12" ht="23.25" customHeight="1">
      <c r="B43" s="19" t="s">
        <v>71</v>
      </c>
      <c r="C43" s="4"/>
      <c r="D43" s="4"/>
      <c r="E43" s="4"/>
      <c r="F43" s="4"/>
      <c r="G43" s="30" t="s">
        <v>30</v>
      </c>
      <c r="H43" s="30" t="s">
        <v>147</v>
      </c>
      <c r="I43" s="30"/>
      <c r="J43" s="13">
        <f>J44</f>
        <v>270000</v>
      </c>
      <c r="K43" s="13">
        <f>K44</f>
        <v>270000</v>
      </c>
      <c r="L43" s="9"/>
    </row>
    <row r="44" spans="2:12" ht="12.75">
      <c r="B44" s="19" t="s">
        <v>50</v>
      </c>
      <c r="C44" s="4"/>
      <c r="D44" s="4"/>
      <c r="E44" s="4"/>
      <c r="F44" s="4"/>
      <c r="G44" s="30" t="s">
        <v>30</v>
      </c>
      <c r="H44" s="30" t="s">
        <v>147</v>
      </c>
      <c r="I44" s="30" t="s">
        <v>46</v>
      </c>
      <c r="J44" s="13">
        <f>J45</f>
        <v>270000</v>
      </c>
      <c r="K44" s="13">
        <f>K45</f>
        <v>270000</v>
      </c>
      <c r="L44" s="9"/>
    </row>
    <row r="45" spans="2:12" ht="24" customHeight="1">
      <c r="B45" s="19" t="s">
        <v>72</v>
      </c>
      <c r="C45" s="4"/>
      <c r="D45" s="4"/>
      <c r="E45" s="4"/>
      <c r="F45" s="4"/>
      <c r="G45" s="30" t="s">
        <v>30</v>
      </c>
      <c r="H45" s="30" t="s">
        <v>147</v>
      </c>
      <c r="I45" s="30" t="s">
        <v>47</v>
      </c>
      <c r="J45" s="13">
        <v>270000</v>
      </c>
      <c r="K45" s="13">
        <v>270000</v>
      </c>
      <c r="L45" s="9"/>
    </row>
    <row r="46" spans="2:12" ht="12.75">
      <c r="B46" s="19" t="s">
        <v>70</v>
      </c>
      <c r="C46" s="2"/>
      <c r="D46" s="2"/>
      <c r="E46" s="2"/>
      <c r="F46" s="2"/>
      <c r="G46" s="30" t="s">
        <v>30</v>
      </c>
      <c r="H46" s="30" t="s">
        <v>148</v>
      </c>
      <c r="I46" s="30"/>
      <c r="J46" s="13">
        <f>J47</f>
        <v>1563210.56</v>
      </c>
      <c r="K46" s="13">
        <f>K47</f>
        <v>1563210.56</v>
      </c>
      <c r="L46" s="9"/>
    </row>
    <row r="47" spans="2:12" ht="13.5" customHeight="1">
      <c r="B47" s="19" t="s">
        <v>50</v>
      </c>
      <c r="C47" s="2"/>
      <c r="D47" s="2"/>
      <c r="E47" s="2"/>
      <c r="F47" s="2"/>
      <c r="G47" s="30" t="s">
        <v>30</v>
      </c>
      <c r="H47" s="30" t="s">
        <v>148</v>
      </c>
      <c r="I47" s="30" t="s">
        <v>46</v>
      </c>
      <c r="J47" s="13">
        <f>J48</f>
        <v>1563210.56</v>
      </c>
      <c r="K47" s="13">
        <f>K48</f>
        <v>1563210.56</v>
      </c>
      <c r="L47" s="9"/>
    </row>
    <row r="48" spans="2:12" ht="22.5" customHeight="1">
      <c r="B48" s="19" t="s">
        <v>51</v>
      </c>
      <c r="C48" s="2"/>
      <c r="D48" s="2"/>
      <c r="E48" s="2"/>
      <c r="F48" s="2"/>
      <c r="G48" s="30" t="s">
        <v>30</v>
      </c>
      <c r="H48" s="30" t="s">
        <v>148</v>
      </c>
      <c r="I48" s="30" t="s">
        <v>47</v>
      </c>
      <c r="J48" s="13">
        <v>1563210.56</v>
      </c>
      <c r="K48" s="13">
        <v>1563210.56</v>
      </c>
      <c r="L48" s="9"/>
    </row>
    <row r="49" spans="2:12" ht="12.75" customHeight="1">
      <c r="B49" s="146" t="s">
        <v>106</v>
      </c>
      <c r="C49" s="2"/>
      <c r="D49" s="2"/>
      <c r="E49" s="2"/>
      <c r="F49" s="2"/>
      <c r="G49" s="147" t="s">
        <v>30</v>
      </c>
      <c r="H49" s="147" t="s">
        <v>110</v>
      </c>
      <c r="I49" s="30"/>
      <c r="J49" s="13">
        <f aca="true" t="shared" si="1" ref="J49:K51">J50</f>
        <v>140616</v>
      </c>
      <c r="K49" s="13">
        <f t="shared" si="1"/>
        <v>140616</v>
      </c>
      <c r="L49" s="9"/>
    </row>
    <row r="50" spans="2:12" ht="12" customHeight="1">
      <c r="B50" s="19" t="s">
        <v>107</v>
      </c>
      <c r="C50" s="2"/>
      <c r="D50" s="2"/>
      <c r="E50" s="2"/>
      <c r="F50" s="2"/>
      <c r="G50" s="30" t="s">
        <v>30</v>
      </c>
      <c r="H50" s="30" t="s">
        <v>111</v>
      </c>
      <c r="I50" s="30"/>
      <c r="J50" s="13">
        <f t="shared" si="1"/>
        <v>140616</v>
      </c>
      <c r="K50" s="13">
        <f t="shared" si="1"/>
        <v>140616</v>
      </c>
      <c r="L50" s="9"/>
    </row>
    <row r="51" spans="2:12" ht="24.75" customHeight="1">
      <c r="B51" s="19" t="s">
        <v>108</v>
      </c>
      <c r="C51" s="2"/>
      <c r="D51" s="2"/>
      <c r="E51" s="2"/>
      <c r="F51" s="2"/>
      <c r="G51" s="30" t="s">
        <v>30</v>
      </c>
      <c r="H51" s="30" t="s">
        <v>111</v>
      </c>
      <c r="I51" s="30" t="s">
        <v>44</v>
      </c>
      <c r="J51" s="13">
        <f t="shared" si="1"/>
        <v>140616</v>
      </c>
      <c r="K51" s="13">
        <f t="shared" si="1"/>
        <v>140616</v>
      </c>
      <c r="L51" s="9"/>
    </row>
    <row r="52" spans="2:12" ht="12" customHeight="1">
      <c r="B52" s="1" t="s">
        <v>109</v>
      </c>
      <c r="C52" s="2"/>
      <c r="D52" s="2"/>
      <c r="E52" s="2"/>
      <c r="F52" s="2"/>
      <c r="G52" s="30" t="s">
        <v>30</v>
      </c>
      <c r="H52" s="30" t="s">
        <v>111</v>
      </c>
      <c r="I52" s="30" t="s">
        <v>45</v>
      </c>
      <c r="J52" s="13">
        <v>140616</v>
      </c>
      <c r="K52" s="13">
        <v>140616</v>
      </c>
      <c r="L52" s="9"/>
    </row>
    <row r="53" spans="2:12" ht="12.75">
      <c r="B53" s="18" t="s">
        <v>37</v>
      </c>
      <c r="C53" s="2"/>
      <c r="D53" s="2"/>
      <c r="E53" s="2"/>
      <c r="F53" s="2"/>
      <c r="G53" s="29" t="s">
        <v>38</v>
      </c>
      <c r="H53" s="30"/>
      <c r="I53" s="30"/>
      <c r="J53" s="12">
        <f aca="true" t="shared" si="2" ref="J53:K55">J54</f>
        <v>395100</v>
      </c>
      <c r="K53" s="12">
        <f t="shared" si="2"/>
        <v>395100</v>
      </c>
      <c r="L53" s="9"/>
    </row>
    <row r="54" spans="2:12" ht="12.75">
      <c r="B54" s="18" t="s">
        <v>59</v>
      </c>
      <c r="C54" s="2"/>
      <c r="D54" s="2"/>
      <c r="E54" s="2"/>
      <c r="F54" s="2"/>
      <c r="G54" s="29" t="s">
        <v>39</v>
      </c>
      <c r="H54" s="30"/>
      <c r="I54" s="30"/>
      <c r="J54" s="12">
        <f t="shared" si="2"/>
        <v>395100</v>
      </c>
      <c r="K54" s="12">
        <f t="shared" si="2"/>
        <v>395100</v>
      </c>
      <c r="L54" s="9"/>
    </row>
    <row r="55" spans="2:12" ht="12.75">
      <c r="B55" s="19" t="s">
        <v>66</v>
      </c>
      <c r="C55" s="2"/>
      <c r="D55" s="2"/>
      <c r="E55" s="2"/>
      <c r="F55" s="2"/>
      <c r="G55" s="30" t="s">
        <v>39</v>
      </c>
      <c r="H55" s="30" t="s">
        <v>149</v>
      </c>
      <c r="I55" s="30"/>
      <c r="J55" s="13">
        <f t="shared" si="2"/>
        <v>395100</v>
      </c>
      <c r="K55" s="13">
        <f t="shared" si="2"/>
        <v>395100</v>
      </c>
      <c r="L55" s="9"/>
    </row>
    <row r="56" spans="2:12" ht="22.5" customHeight="1">
      <c r="B56" s="19" t="s">
        <v>60</v>
      </c>
      <c r="C56" s="2"/>
      <c r="D56" s="2"/>
      <c r="E56" s="2"/>
      <c r="F56" s="2"/>
      <c r="G56" s="30" t="s">
        <v>39</v>
      </c>
      <c r="H56" s="30" t="s">
        <v>150</v>
      </c>
      <c r="I56" s="30"/>
      <c r="J56" s="13">
        <f>J57+J59</f>
        <v>395100</v>
      </c>
      <c r="K56" s="13">
        <f>K57+K59</f>
        <v>395100</v>
      </c>
      <c r="L56" s="9"/>
    </row>
    <row r="57" spans="2:12" ht="40.5" customHeight="1">
      <c r="B57" s="19" t="s">
        <v>48</v>
      </c>
      <c r="C57" s="2"/>
      <c r="D57" s="2"/>
      <c r="E57" s="2"/>
      <c r="F57" s="2"/>
      <c r="G57" s="30" t="s">
        <v>39</v>
      </c>
      <c r="H57" s="30" t="s">
        <v>150</v>
      </c>
      <c r="I57" s="30" t="s">
        <v>44</v>
      </c>
      <c r="J57" s="13">
        <f>J58</f>
        <v>385100</v>
      </c>
      <c r="K57" s="13">
        <f>K58</f>
        <v>385100</v>
      </c>
      <c r="L57" s="9"/>
    </row>
    <row r="58" spans="2:12" ht="14.25" customHeight="1">
      <c r="B58" s="19" t="s">
        <v>61</v>
      </c>
      <c r="C58" s="2"/>
      <c r="D58" s="2"/>
      <c r="E58" s="2"/>
      <c r="F58" s="2"/>
      <c r="G58" s="30" t="s">
        <v>39</v>
      </c>
      <c r="H58" s="30" t="s">
        <v>150</v>
      </c>
      <c r="I58" s="30" t="s">
        <v>45</v>
      </c>
      <c r="J58" s="13">
        <v>385100</v>
      </c>
      <c r="K58" s="13">
        <v>385100</v>
      </c>
      <c r="L58" s="9"/>
    </row>
    <row r="59" spans="2:12" ht="14.25" customHeight="1">
      <c r="B59" s="19" t="s">
        <v>62</v>
      </c>
      <c r="C59" s="2"/>
      <c r="D59" s="2"/>
      <c r="E59" s="2"/>
      <c r="F59" s="2"/>
      <c r="G59" s="30" t="s">
        <v>39</v>
      </c>
      <c r="H59" s="30" t="s">
        <v>150</v>
      </c>
      <c r="I59" s="30" t="s">
        <v>46</v>
      </c>
      <c r="J59" s="13">
        <v>10000</v>
      </c>
      <c r="K59" s="13">
        <v>10000</v>
      </c>
      <c r="L59" s="9"/>
    </row>
    <row r="60" spans="2:12" ht="24" customHeight="1">
      <c r="B60" s="19" t="s">
        <v>72</v>
      </c>
      <c r="C60" s="2"/>
      <c r="D60" s="2"/>
      <c r="E60" s="2"/>
      <c r="F60" s="2"/>
      <c r="G60" s="30" t="s">
        <v>39</v>
      </c>
      <c r="H60" s="30" t="s">
        <v>150</v>
      </c>
      <c r="I60" s="30" t="s">
        <v>47</v>
      </c>
      <c r="J60" s="13">
        <v>10000</v>
      </c>
      <c r="K60" s="13">
        <v>10000</v>
      </c>
      <c r="L60" s="9"/>
    </row>
    <row r="61" spans="2:12" ht="12.75">
      <c r="B61" s="3" t="s">
        <v>13</v>
      </c>
      <c r="C61" s="2"/>
      <c r="D61" s="2"/>
      <c r="E61" s="2"/>
      <c r="F61" s="2"/>
      <c r="G61" s="29" t="s">
        <v>26</v>
      </c>
      <c r="H61" s="30"/>
      <c r="I61" s="30"/>
      <c r="J61" s="12">
        <f>J62+J71</f>
        <v>175000</v>
      </c>
      <c r="K61" s="12">
        <f>K62+K71</f>
        <v>125000</v>
      </c>
      <c r="L61" s="9"/>
    </row>
    <row r="62" spans="2:12" ht="26.25" customHeight="1">
      <c r="B62" s="148" t="s">
        <v>112</v>
      </c>
      <c r="C62" s="2"/>
      <c r="D62" s="2"/>
      <c r="E62" s="2"/>
      <c r="F62" s="2"/>
      <c r="G62" s="29" t="s">
        <v>27</v>
      </c>
      <c r="H62" s="30"/>
      <c r="I62" s="30"/>
      <c r="J62" s="12">
        <f aca="true" t="shared" si="3" ref="J62:K64">J63</f>
        <v>100000</v>
      </c>
      <c r="K62" s="12">
        <f t="shared" si="3"/>
        <v>50000</v>
      </c>
      <c r="L62" s="9"/>
    </row>
    <row r="63" spans="2:12" ht="25.5">
      <c r="B63" s="19" t="s">
        <v>179</v>
      </c>
      <c r="C63" s="2"/>
      <c r="D63" s="2"/>
      <c r="E63" s="2"/>
      <c r="F63" s="2"/>
      <c r="G63" s="30" t="s">
        <v>27</v>
      </c>
      <c r="H63" s="30" t="s">
        <v>103</v>
      </c>
      <c r="I63" s="30"/>
      <c r="J63" s="13">
        <f t="shared" si="3"/>
        <v>100000</v>
      </c>
      <c r="K63" s="13">
        <f t="shared" si="3"/>
        <v>50000</v>
      </c>
      <c r="L63" s="9"/>
    </row>
    <row r="64" spans="2:12" ht="25.5">
      <c r="B64" s="19" t="s">
        <v>74</v>
      </c>
      <c r="C64" s="2"/>
      <c r="D64" s="2"/>
      <c r="E64" s="2"/>
      <c r="F64" s="2"/>
      <c r="G64" s="30" t="s">
        <v>27</v>
      </c>
      <c r="H64" s="30" t="s">
        <v>151</v>
      </c>
      <c r="I64" s="30"/>
      <c r="J64" s="13">
        <f t="shared" si="3"/>
        <v>100000</v>
      </c>
      <c r="K64" s="13">
        <f t="shared" si="3"/>
        <v>50000</v>
      </c>
      <c r="L64" s="40">
        <f>L65</f>
        <v>0</v>
      </c>
    </row>
    <row r="65" spans="2:12" ht="12.75" customHeight="1">
      <c r="B65" s="19" t="s">
        <v>62</v>
      </c>
      <c r="C65" s="2"/>
      <c r="D65" s="2"/>
      <c r="E65" s="2"/>
      <c r="F65" s="2"/>
      <c r="G65" s="30" t="s">
        <v>27</v>
      </c>
      <c r="H65" s="30" t="s">
        <v>151</v>
      </c>
      <c r="I65" s="30" t="s">
        <v>46</v>
      </c>
      <c r="J65" s="13">
        <f>J70</f>
        <v>100000</v>
      </c>
      <c r="K65" s="13">
        <f>K70</f>
        <v>50000</v>
      </c>
      <c r="L65" s="9"/>
    </row>
    <row r="66" spans="2:12" ht="12.75" customHeight="1" hidden="1">
      <c r="B66" s="19"/>
      <c r="C66" s="2"/>
      <c r="D66" s="2"/>
      <c r="E66" s="2"/>
      <c r="F66" s="2"/>
      <c r="G66" s="30"/>
      <c r="H66" s="30" t="s">
        <v>151</v>
      </c>
      <c r="I66" s="30"/>
      <c r="J66" s="13"/>
      <c r="K66" s="13"/>
      <c r="L66" s="9"/>
    </row>
    <row r="67" spans="2:12" ht="12.75" customHeight="1" hidden="1">
      <c r="B67" s="19"/>
      <c r="C67" s="2"/>
      <c r="D67" s="2"/>
      <c r="E67" s="2"/>
      <c r="F67" s="2"/>
      <c r="G67" s="30"/>
      <c r="H67" s="30" t="s">
        <v>151</v>
      </c>
      <c r="I67" s="30"/>
      <c r="J67" s="13"/>
      <c r="K67" s="13"/>
      <c r="L67" s="9"/>
    </row>
    <row r="68" spans="2:12" ht="12.75" customHeight="1" hidden="1">
      <c r="B68" s="19"/>
      <c r="C68" s="2"/>
      <c r="D68" s="2"/>
      <c r="E68" s="2"/>
      <c r="F68" s="2"/>
      <c r="G68" s="30"/>
      <c r="H68" s="30" t="s">
        <v>151</v>
      </c>
      <c r="I68" s="30"/>
      <c r="J68" s="13"/>
      <c r="K68" s="13"/>
      <c r="L68" s="9"/>
    </row>
    <row r="69" spans="2:12" ht="12.75" customHeight="1" hidden="1">
      <c r="B69" s="19"/>
      <c r="C69" s="2"/>
      <c r="D69" s="2"/>
      <c r="E69" s="2"/>
      <c r="F69" s="2"/>
      <c r="G69" s="30"/>
      <c r="H69" s="30" t="s">
        <v>151</v>
      </c>
      <c r="I69" s="30"/>
      <c r="J69" s="13"/>
      <c r="K69" s="13"/>
      <c r="L69" s="9"/>
    </row>
    <row r="70" spans="2:12" ht="22.5" customHeight="1">
      <c r="B70" s="47" t="s">
        <v>51</v>
      </c>
      <c r="C70" s="36"/>
      <c r="D70" s="36"/>
      <c r="E70" s="36"/>
      <c r="F70" s="36"/>
      <c r="G70" s="44" t="s">
        <v>27</v>
      </c>
      <c r="H70" s="30" t="s">
        <v>151</v>
      </c>
      <c r="I70" s="44" t="s">
        <v>47</v>
      </c>
      <c r="J70" s="45">
        <v>100000</v>
      </c>
      <c r="K70" s="45">
        <v>50000</v>
      </c>
      <c r="L70" s="9"/>
    </row>
    <row r="71" spans="2:12" ht="21" customHeight="1">
      <c r="B71" s="113" t="s">
        <v>113</v>
      </c>
      <c r="C71" s="123"/>
      <c r="D71" s="123"/>
      <c r="E71" s="123"/>
      <c r="F71" s="123"/>
      <c r="G71" s="116" t="s">
        <v>115</v>
      </c>
      <c r="H71" s="116"/>
      <c r="I71" s="116"/>
      <c r="J71" s="119">
        <f aca="true" t="shared" si="4" ref="J71:K74">J72</f>
        <v>75000</v>
      </c>
      <c r="K71" s="119">
        <f t="shared" si="4"/>
        <v>75000</v>
      </c>
      <c r="L71" s="50"/>
    </row>
    <row r="72" spans="2:12" ht="25.5">
      <c r="B72" s="112" t="s">
        <v>114</v>
      </c>
      <c r="C72" s="123"/>
      <c r="D72" s="123"/>
      <c r="E72" s="123"/>
      <c r="F72" s="123"/>
      <c r="G72" s="116" t="s">
        <v>115</v>
      </c>
      <c r="H72" s="116" t="s">
        <v>116</v>
      </c>
      <c r="I72" s="116"/>
      <c r="J72" s="117">
        <f t="shared" si="4"/>
        <v>75000</v>
      </c>
      <c r="K72" s="117">
        <f t="shared" si="4"/>
        <v>75000</v>
      </c>
      <c r="L72" s="50"/>
    </row>
    <row r="73" spans="2:12" ht="38.25">
      <c r="B73" s="112" t="s">
        <v>143</v>
      </c>
      <c r="C73" s="123"/>
      <c r="D73" s="123"/>
      <c r="E73" s="123"/>
      <c r="F73" s="123"/>
      <c r="G73" s="116" t="s">
        <v>115</v>
      </c>
      <c r="H73" s="116" t="s">
        <v>116</v>
      </c>
      <c r="I73" s="116"/>
      <c r="J73" s="117">
        <f t="shared" si="4"/>
        <v>75000</v>
      </c>
      <c r="K73" s="117">
        <f t="shared" si="4"/>
        <v>75000</v>
      </c>
      <c r="L73" s="50"/>
    </row>
    <row r="74" spans="2:12" ht="12.75">
      <c r="B74" s="112" t="s">
        <v>62</v>
      </c>
      <c r="C74" s="123"/>
      <c r="D74" s="123"/>
      <c r="E74" s="123"/>
      <c r="F74" s="123"/>
      <c r="G74" s="116" t="s">
        <v>115</v>
      </c>
      <c r="H74" s="116" t="s">
        <v>116</v>
      </c>
      <c r="I74" s="116" t="s">
        <v>46</v>
      </c>
      <c r="J74" s="117">
        <f t="shared" si="4"/>
        <v>75000</v>
      </c>
      <c r="K74" s="117">
        <f t="shared" si="4"/>
        <v>75000</v>
      </c>
      <c r="L74" s="50"/>
    </row>
    <row r="75" spans="2:12" ht="24" customHeight="1">
      <c r="B75" s="112" t="s">
        <v>72</v>
      </c>
      <c r="C75" s="123"/>
      <c r="D75" s="123"/>
      <c r="E75" s="123"/>
      <c r="F75" s="123"/>
      <c r="G75" s="116" t="s">
        <v>115</v>
      </c>
      <c r="H75" s="116" t="s">
        <v>116</v>
      </c>
      <c r="I75" s="116" t="s">
        <v>47</v>
      </c>
      <c r="J75" s="117">
        <v>75000</v>
      </c>
      <c r="K75" s="117">
        <v>75000</v>
      </c>
      <c r="L75" s="50"/>
    </row>
    <row r="76" spans="2:12" ht="12.75">
      <c r="B76" s="113" t="s">
        <v>88</v>
      </c>
      <c r="C76" s="115"/>
      <c r="D76" s="115"/>
      <c r="E76" s="115"/>
      <c r="F76" s="115"/>
      <c r="G76" s="118" t="s">
        <v>89</v>
      </c>
      <c r="H76" s="116"/>
      <c r="I76" s="116"/>
      <c r="J76" s="119">
        <f>J77</f>
        <v>2485158.5</v>
      </c>
      <c r="K76" s="119">
        <f>K77</f>
        <v>300000</v>
      </c>
      <c r="L76" s="50"/>
    </row>
    <row r="77" spans="2:12" ht="12.75">
      <c r="B77" s="149" t="s">
        <v>117</v>
      </c>
      <c r="C77" s="115"/>
      <c r="D77" s="115"/>
      <c r="E77" s="115"/>
      <c r="F77" s="115"/>
      <c r="G77" s="116" t="s">
        <v>90</v>
      </c>
      <c r="H77" s="116"/>
      <c r="I77" s="116"/>
      <c r="J77" s="119">
        <f>J78</f>
        <v>2485158.5</v>
      </c>
      <c r="K77" s="119">
        <f>K78</f>
        <v>300000</v>
      </c>
      <c r="L77" s="50"/>
    </row>
    <row r="78" spans="2:12" ht="12.75">
      <c r="B78" s="148" t="s">
        <v>73</v>
      </c>
      <c r="C78" s="123"/>
      <c r="D78" s="123"/>
      <c r="E78" s="123"/>
      <c r="F78" s="123"/>
      <c r="G78" s="116" t="s">
        <v>90</v>
      </c>
      <c r="H78" s="116" t="s">
        <v>103</v>
      </c>
      <c r="I78" s="116"/>
      <c r="J78" s="117">
        <f>J79+J84</f>
        <v>2485158.5</v>
      </c>
      <c r="K78" s="117">
        <f>K79+K84</f>
        <v>300000</v>
      </c>
      <c r="L78" s="117" t="e">
        <f>L79+L84</f>
        <v>#REF!</v>
      </c>
    </row>
    <row r="79" spans="2:12" ht="12.75">
      <c r="B79" s="112" t="s">
        <v>100</v>
      </c>
      <c r="C79" s="123"/>
      <c r="D79" s="123"/>
      <c r="E79" s="123"/>
      <c r="F79" s="123"/>
      <c r="G79" s="116" t="s">
        <v>90</v>
      </c>
      <c r="H79" s="116" t="s">
        <v>152</v>
      </c>
      <c r="I79" s="116"/>
      <c r="J79" s="117">
        <f>J80+J82</f>
        <v>2185158.5</v>
      </c>
      <c r="K79" s="117">
        <f>K80+K82</f>
        <v>0</v>
      </c>
      <c r="L79" s="50"/>
    </row>
    <row r="80" spans="2:12" ht="12.75">
      <c r="B80" s="19" t="s">
        <v>62</v>
      </c>
      <c r="C80" s="123"/>
      <c r="D80" s="123"/>
      <c r="E80" s="123"/>
      <c r="F80" s="123"/>
      <c r="G80" s="116" t="s">
        <v>90</v>
      </c>
      <c r="H80" s="116" t="s">
        <v>152</v>
      </c>
      <c r="I80" s="147" t="s">
        <v>46</v>
      </c>
      <c r="J80" s="117">
        <f>J81</f>
        <v>0</v>
      </c>
      <c r="K80" s="117">
        <f>K81</f>
        <v>0</v>
      </c>
      <c r="L80" s="50"/>
    </row>
    <row r="81" spans="2:12" ht="25.5">
      <c r="B81" s="47" t="s">
        <v>51</v>
      </c>
      <c r="C81" s="123"/>
      <c r="D81" s="123"/>
      <c r="E81" s="123"/>
      <c r="F81" s="123"/>
      <c r="G81" s="116" t="s">
        <v>90</v>
      </c>
      <c r="H81" s="116" t="s">
        <v>152</v>
      </c>
      <c r="I81" s="116" t="s">
        <v>47</v>
      </c>
      <c r="J81" s="117">
        <v>0</v>
      </c>
      <c r="K81" s="117">
        <v>0</v>
      </c>
      <c r="L81" s="50"/>
    </row>
    <row r="82" spans="2:12" ht="24.75" customHeight="1">
      <c r="B82" s="167" t="s">
        <v>126</v>
      </c>
      <c r="C82" s="115"/>
      <c r="D82" s="115"/>
      <c r="E82" s="115"/>
      <c r="F82" s="115"/>
      <c r="G82" s="116" t="s">
        <v>90</v>
      </c>
      <c r="H82" s="116" t="s">
        <v>152</v>
      </c>
      <c r="I82" s="116" t="s">
        <v>82</v>
      </c>
      <c r="J82" s="117">
        <f>J83</f>
        <v>2185158.5</v>
      </c>
      <c r="K82" s="117">
        <v>0</v>
      </c>
      <c r="L82" s="50"/>
    </row>
    <row r="83" spans="2:12" ht="14.25" customHeight="1">
      <c r="B83" s="112" t="s">
        <v>85</v>
      </c>
      <c r="C83" s="115"/>
      <c r="D83" s="115"/>
      <c r="E83" s="115"/>
      <c r="F83" s="115"/>
      <c r="G83" s="116" t="s">
        <v>90</v>
      </c>
      <c r="H83" s="116" t="s">
        <v>152</v>
      </c>
      <c r="I83" s="116" t="s">
        <v>83</v>
      </c>
      <c r="J83" s="117">
        <v>2185158.5</v>
      </c>
      <c r="K83" s="117">
        <v>0</v>
      </c>
      <c r="L83" s="50"/>
    </row>
    <row r="84" spans="2:12" ht="24.75" customHeight="1">
      <c r="B84" s="112" t="s">
        <v>162</v>
      </c>
      <c r="C84" s="115"/>
      <c r="D84" s="115"/>
      <c r="E84" s="115"/>
      <c r="F84" s="115"/>
      <c r="G84" s="116" t="s">
        <v>90</v>
      </c>
      <c r="H84" s="44" t="s">
        <v>166</v>
      </c>
      <c r="I84" s="1"/>
      <c r="J84" s="117">
        <f>J85+J87</f>
        <v>300000</v>
      </c>
      <c r="K84" s="117">
        <f>K85+K87</f>
        <v>300000</v>
      </c>
      <c r="L84" s="117" t="e">
        <f>#REF!+L85+L87</f>
        <v>#REF!</v>
      </c>
    </row>
    <row r="85" spans="2:12" ht="10.5" customHeight="1">
      <c r="B85" s="19" t="s">
        <v>62</v>
      </c>
      <c r="C85" s="115"/>
      <c r="D85" s="115"/>
      <c r="E85" s="115"/>
      <c r="F85" s="115"/>
      <c r="G85" s="116" t="s">
        <v>90</v>
      </c>
      <c r="H85" s="44" t="s">
        <v>166</v>
      </c>
      <c r="I85" s="147" t="s">
        <v>46</v>
      </c>
      <c r="J85" s="117">
        <v>0</v>
      </c>
      <c r="K85" s="117">
        <v>0</v>
      </c>
      <c r="L85" s="169"/>
    </row>
    <row r="86" spans="2:12" ht="23.25" customHeight="1">
      <c r="B86" s="47" t="s">
        <v>51</v>
      </c>
      <c r="C86" s="115"/>
      <c r="D86" s="115"/>
      <c r="E86" s="115"/>
      <c r="F86" s="115"/>
      <c r="G86" s="116" t="s">
        <v>90</v>
      </c>
      <c r="H86" s="44" t="s">
        <v>166</v>
      </c>
      <c r="I86" s="116" t="s">
        <v>47</v>
      </c>
      <c r="J86" s="117">
        <v>0</v>
      </c>
      <c r="K86" s="117">
        <v>0</v>
      </c>
      <c r="L86" s="169"/>
    </row>
    <row r="87" spans="2:12" ht="15.75" customHeight="1">
      <c r="B87" s="19" t="s">
        <v>62</v>
      </c>
      <c r="C87" s="115"/>
      <c r="D87" s="115"/>
      <c r="E87" s="115"/>
      <c r="F87" s="115"/>
      <c r="G87" s="116" t="s">
        <v>90</v>
      </c>
      <c r="H87" s="44" t="s">
        <v>166</v>
      </c>
      <c r="I87" s="147" t="s">
        <v>46</v>
      </c>
      <c r="J87" s="117">
        <f>J88</f>
        <v>300000</v>
      </c>
      <c r="K87" s="117">
        <f>K88</f>
        <v>300000</v>
      </c>
      <c r="L87" s="169"/>
    </row>
    <row r="88" spans="2:12" ht="21.75" customHeight="1">
      <c r="B88" s="47" t="s">
        <v>51</v>
      </c>
      <c r="C88" s="115"/>
      <c r="D88" s="115"/>
      <c r="E88" s="115"/>
      <c r="F88" s="115"/>
      <c r="G88" s="116" t="s">
        <v>90</v>
      </c>
      <c r="H88" s="44" t="s">
        <v>166</v>
      </c>
      <c r="I88" s="116" t="s">
        <v>47</v>
      </c>
      <c r="J88" s="117">
        <v>300000</v>
      </c>
      <c r="K88" s="117">
        <v>300000</v>
      </c>
      <c r="L88" s="169"/>
    </row>
    <row r="89" spans="2:12" ht="12.75">
      <c r="B89" s="150" t="s">
        <v>118</v>
      </c>
      <c r="C89" s="115"/>
      <c r="D89" s="115"/>
      <c r="E89" s="115"/>
      <c r="F89" s="115"/>
      <c r="G89" s="118" t="s">
        <v>119</v>
      </c>
      <c r="H89" s="116"/>
      <c r="I89" s="116"/>
      <c r="J89" s="119">
        <f>J90+J95+J103</f>
        <v>20549513.34</v>
      </c>
      <c r="K89" s="119">
        <f>K90+K95+K103</f>
        <v>18463013.34</v>
      </c>
      <c r="L89" s="137"/>
    </row>
    <row r="90" spans="2:12" s="3" customFormat="1" ht="12.75">
      <c r="B90" s="128" t="s">
        <v>75</v>
      </c>
      <c r="C90" s="129"/>
      <c r="D90" s="130"/>
      <c r="E90" s="130"/>
      <c r="F90" s="130"/>
      <c r="G90" s="131" t="s">
        <v>76</v>
      </c>
      <c r="H90" s="132"/>
      <c r="I90" s="132"/>
      <c r="J90" s="133">
        <f aca="true" t="shared" si="5" ref="J90:K93">J91</f>
        <v>470000</v>
      </c>
      <c r="K90" s="133">
        <f t="shared" si="5"/>
        <v>457500</v>
      </c>
      <c r="L90" s="134" t="e">
        <f>#REF!</f>
        <v>#REF!</v>
      </c>
    </row>
    <row r="91" spans="2:12" s="3" customFormat="1" ht="12.75">
      <c r="B91" s="34" t="s">
        <v>91</v>
      </c>
      <c r="C91" s="46"/>
      <c r="D91" s="4"/>
      <c r="E91" s="4"/>
      <c r="F91" s="4"/>
      <c r="G91" s="30" t="s">
        <v>76</v>
      </c>
      <c r="H91" s="30" t="s">
        <v>142</v>
      </c>
      <c r="I91" s="53"/>
      <c r="J91" s="120">
        <f t="shared" si="5"/>
        <v>470000</v>
      </c>
      <c r="K91" s="120">
        <f t="shared" si="5"/>
        <v>457500</v>
      </c>
      <c r="L91" s="39"/>
    </row>
    <row r="92" spans="2:12" s="3" customFormat="1" ht="25.5">
      <c r="B92" s="143" t="s">
        <v>141</v>
      </c>
      <c r="C92" s="46"/>
      <c r="D92" s="4"/>
      <c r="E92" s="4"/>
      <c r="F92" s="4"/>
      <c r="G92" s="30" t="s">
        <v>76</v>
      </c>
      <c r="H92" s="30" t="s">
        <v>142</v>
      </c>
      <c r="I92" s="53"/>
      <c r="J92" s="120">
        <f t="shared" si="5"/>
        <v>470000</v>
      </c>
      <c r="K92" s="120">
        <f t="shared" si="5"/>
        <v>457500</v>
      </c>
      <c r="L92" s="39"/>
    </row>
    <row r="93" spans="2:12" s="3" customFormat="1" ht="25.5">
      <c r="B93" s="47" t="s">
        <v>63</v>
      </c>
      <c r="C93" s="46"/>
      <c r="D93" s="4"/>
      <c r="E93" s="4"/>
      <c r="F93" s="4"/>
      <c r="G93" s="30" t="s">
        <v>76</v>
      </c>
      <c r="H93" s="30" t="s">
        <v>142</v>
      </c>
      <c r="I93" s="72" t="s">
        <v>46</v>
      </c>
      <c r="J93" s="120">
        <f t="shared" si="5"/>
        <v>470000</v>
      </c>
      <c r="K93" s="120">
        <f t="shared" si="5"/>
        <v>457500</v>
      </c>
      <c r="L93" s="39"/>
    </row>
    <row r="94" spans="2:12" s="3" customFormat="1" ht="25.5">
      <c r="B94" s="112" t="s">
        <v>51</v>
      </c>
      <c r="C94" s="46"/>
      <c r="D94" s="4"/>
      <c r="E94" s="4"/>
      <c r="F94" s="4"/>
      <c r="G94" s="30" t="s">
        <v>76</v>
      </c>
      <c r="H94" s="30" t="s">
        <v>142</v>
      </c>
      <c r="I94" s="72" t="s">
        <v>47</v>
      </c>
      <c r="J94" s="120">
        <v>470000</v>
      </c>
      <c r="K94" s="120">
        <v>457500</v>
      </c>
      <c r="L94" s="39"/>
    </row>
    <row r="95" spans="2:12" s="3" customFormat="1" ht="12.75">
      <c r="B95" s="121" t="s">
        <v>80</v>
      </c>
      <c r="C95" s="46"/>
      <c r="D95" s="4"/>
      <c r="E95" s="4"/>
      <c r="F95" s="4"/>
      <c r="G95" s="29" t="s">
        <v>81</v>
      </c>
      <c r="H95" s="53"/>
      <c r="I95" s="53"/>
      <c r="J95" s="122">
        <f>J96+J100</f>
        <v>150000</v>
      </c>
      <c r="K95" s="122">
        <f>K96+K100</f>
        <v>150000</v>
      </c>
      <c r="L95" s="39"/>
    </row>
    <row r="96" spans="2:12" s="3" customFormat="1" ht="25.5">
      <c r="B96" s="136" t="s">
        <v>120</v>
      </c>
      <c r="C96" s="46"/>
      <c r="D96" s="4"/>
      <c r="E96" s="4"/>
      <c r="F96" s="4"/>
      <c r="G96" s="30" t="s">
        <v>81</v>
      </c>
      <c r="H96" s="72" t="s">
        <v>123</v>
      </c>
      <c r="I96" s="72"/>
      <c r="J96" s="13">
        <f aca="true" t="shared" si="6" ref="J96:K98">J97</f>
        <v>50000</v>
      </c>
      <c r="K96" s="13">
        <f t="shared" si="6"/>
        <v>50000</v>
      </c>
      <c r="L96" s="39"/>
    </row>
    <row r="97" spans="2:12" s="3" customFormat="1" ht="25.5">
      <c r="B97" s="151" t="s">
        <v>121</v>
      </c>
      <c r="C97" s="46"/>
      <c r="D97" s="4"/>
      <c r="E97" s="4"/>
      <c r="F97" s="4"/>
      <c r="G97" s="30" t="s">
        <v>81</v>
      </c>
      <c r="H97" s="72" t="s">
        <v>123</v>
      </c>
      <c r="I97" s="72"/>
      <c r="J97" s="13">
        <f t="shared" si="6"/>
        <v>50000</v>
      </c>
      <c r="K97" s="13">
        <f t="shared" si="6"/>
        <v>50000</v>
      </c>
      <c r="L97" s="39"/>
    </row>
    <row r="98" spans="2:12" s="3" customFormat="1" ht="25.5">
      <c r="B98" s="19" t="s">
        <v>63</v>
      </c>
      <c r="C98" s="46"/>
      <c r="D98" s="4"/>
      <c r="E98" s="4"/>
      <c r="F98" s="4"/>
      <c r="G98" s="30" t="s">
        <v>81</v>
      </c>
      <c r="H98" s="72" t="s">
        <v>123</v>
      </c>
      <c r="I98" s="72" t="s">
        <v>46</v>
      </c>
      <c r="J98" s="13">
        <f t="shared" si="6"/>
        <v>50000</v>
      </c>
      <c r="K98" s="13">
        <f t="shared" si="6"/>
        <v>50000</v>
      </c>
      <c r="L98" s="39"/>
    </row>
    <row r="99" spans="2:12" s="3" customFormat="1" ht="25.5">
      <c r="B99" s="47" t="s">
        <v>51</v>
      </c>
      <c r="C99" s="46"/>
      <c r="D99" s="4"/>
      <c r="E99" s="4"/>
      <c r="F99" s="4"/>
      <c r="G99" s="30" t="s">
        <v>81</v>
      </c>
      <c r="H99" s="72" t="s">
        <v>123</v>
      </c>
      <c r="I99" s="72" t="s">
        <v>47</v>
      </c>
      <c r="J99" s="13">
        <v>50000</v>
      </c>
      <c r="K99" s="13">
        <v>50000</v>
      </c>
      <c r="L99" s="39"/>
    </row>
    <row r="100" spans="2:12" s="3" customFormat="1" ht="15" customHeight="1">
      <c r="B100" s="112" t="s">
        <v>122</v>
      </c>
      <c r="C100" s="46"/>
      <c r="D100" s="4"/>
      <c r="E100" s="4"/>
      <c r="F100" s="4"/>
      <c r="G100" s="30" t="s">
        <v>81</v>
      </c>
      <c r="H100" s="153" t="s">
        <v>124</v>
      </c>
      <c r="I100" s="72"/>
      <c r="J100" s="13">
        <f>J101</f>
        <v>100000</v>
      </c>
      <c r="K100" s="13">
        <f>K101</f>
        <v>100000</v>
      </c>
      <c r="L100" s="39"/>
    </row>
    <row r="101" spans="2:12" s="3" customFormat="1" ht="21" customHeight="1">
      <c r="B101" s="19" t="s">
        <v>63</v>
      </c>
      <c r="C101" s="46"/>
      <c r="D101" s="4"/>
      <c r="E101" s="4"/>
      <c r="F101" s="4"/>
      <c r="G101" s="30" t="s">
        <v>81</v>
      </c>
      <c r="H101" s="153" t="s">
        <v>124</v>
      </c>
      <c r="I101" s="72" t="s">
        <v>46</v>
      </c>
      <c r="J101" s="13">
        <f>J102</f>
        <v>100000</v>
      </c>
      <c r="K101" s="13">
        <f>K102</f>
        <v>100000</v>
      </c>
      <c r="L101" s="39"/>
    </row>
    <row r="102" spans="2:12" s="3" customFormat="1" ht="25.5">
      <c r="B102" s="47" t="s">
        <v>51</v>
      </c>
      <c r="C102" s="46"/>
      <c r="D102" s="4"/>
      <c r="E102" s="4"/>
      <c r="F102" s="4"/>
      <c r="G102" s="30" t="s">
        <v>81</v>
      </c>
      <c r="H102" s="153" t="s">
        <v>124</v>
      </c>
      <c r="I102" s="72" t="s">
        <v>47</v>
      </c>
      <c r="J102" s="13">
        <v>100000</v>
      </c>
      <c r="K102" s="13">
        <v>100000</v>
      </c>
      <c r="L102" s="39"/>
    </row>
    <row r="103" spans="2:12" s="3" customFormat="1" ht="12.75">
      <c r="B103" s="48" t="s">
        <v>41</v>
      </c>
      <c r="C103" s="46"/>
      <c r="D103" s="4"/>
      <c r="E103" s="4"/>
      <c r="F103" s="4"/>
      <c r="G103" s="29" t="s">
        <v>0</v>
      </c>
      <c r="H103" s="29"/>
      <c r="I103" s="29"/>
      <c r="J103" s="135">
        <f>J104+J111+J113+J121+J141</f>
        <v>19929513.34</v>
      </c>
      <c r="K103" s="135">
        <f>K104+K108+K141</f>
        <v>17855513.34</v>
      </c>
      <c r="L103" s="135">
        <f>L104+L108+L121+L126+L131+L141+L146</f>
        <v>2177750.2800000003</v>
      </c>
    </row>
    <row r="104" spans="2:12" s="3" customFormat="1" ht="12.75">
      <c r="B104" s="144" t="s">
        <v>127</v>
      </c>
      <c r="C104" s="46"/>
      <c r="D104" s="4"/>
      <c r="E104" s="4"/>
      <c r="F104" s="4"/>
      <c r="G104" s="30" t="s">
        <v>0</v>
      </c>
      <c r="H104" s="159" t="s">
        <v>130</v>
      </c>
      <c r="I104" s="30"/>
      <c r="J104" s="158">
        <f aca="true" t="shared" si="7" ref="J104:K106">J105</f>
        <v>2956515</v>
      </c>
      <c r="K104" s="158">
        <f t="shared" si="7"/>
        <v>2956515</v>
      </c>
      <c r="L104" s="39"/>
    </row>
    <row r="105" spans="2:12" s="3" customFormat="1" ht="12.75">
      <c r="B105" s="35" t="s">
        <v>64</v>
      </c>
      <c r="C105" s="46"/>
      <c r="D105" s="4"/>
      <c r="E105" s="4"/>
      <c r="F105" s="4"/>
      <c r="G105" s="30" t="s">
        <v>0</v>
      </c>
      <c r="H105" s="159" t="s">
        <v>130</v>
      </c>
      <c r="I105" s="30"/>
      <c r="J105" s="158">
        <f t="shared" si="7"/>
        <v>2956515</v>
      </c>
      <c r="K105" s="158">
        <f t="shared" si="7"/>
        <v>2956515</v>
      </c>
      <c r="L105" s="39"/>
    </row>
    <row r="106" spans="2:12" s="3" customFormat="1" ht="25.5">
      <c r="B106" s="19" t="s">
        <v>63</v>
      </c>
      <c r="C106" s="46"/>
      <c r="D106" s="4"/>
      <c r="E106" s="4"/>
      <c r="F106" s="4"/>
      <c r="G106" s="30" t="s">
        <v>0</v>
      </c>
      <c r="H106" s="159" t="s">
        <v>130</v>
      </c>
      <c r="I106" s="156" t="s">
        <v>46</v>
      </c>
      <c r="J106" s="155">
        <f t="shared" si="7"/>
        <v>2956515</v>
      </c>
      <c r="K106" s="155">
        <f t="shared" si="7"/>
        <v>2956515</v>
      </c>
      <c r="L106" s="39"/>
    </row>
    <row r="107" spans="2:12" s="3" customFormat="1" ht="25.5">
      <c r="B107" s="47" t="s">
        <v>51</v>
      </c>
      <c r="C107" s="46"/>
      <c r="D107" s="4"/>
      <c r="E107" s="4"/>
      <c r="F107" s="4"/>
      <c r="G107" s="30" t="s">
        <v>0</v>
      </c>
      <c r="H107" s="159" t="s">
        <v>130</v>
      </c>
      <c r="I107" s="156" t="s">
        <v>47</v>
      </c>
      <c r="J107" s="155">
        <v>2956515</v>
      </c>
      <c r="K107" s="155">
        <v>2956515</v>
      </c>
      <c r="L107" s="39"/>
    </row>
    <row r="108" spans="2:12" s="3" customFormat="1" ht="25.5">
      <c r="B108" s="152" t="s">
        <v>138</v>
      </c>
      <c r="C108" s="46"/>
      <c r="D108" s="4"/>
      <c r="E108" s="4"/>
      <c r="F108" s="4"/>
      <c r="G108" s="30" t="s">
        <v>0</v>
      </c>
      <c r="H108" s="153" t="s">
        <v>140</v>
      </c>
      <c r="I108" s="29"/>
      <c r="J108" s="13">
        <f>J109</f>
        <v>8041196</v>
      </c>
      <c r="K108" s="13">
        <f>K109</f>
        <v>8041196</v>
      </c>
      <c r="L108" s="39"/>
    </row>
    <row r="109" spans="2:12" s="3" customFormat="1" ht="25.5" customHeight="1">
      <c r="B109" s="146" t="s">
        <v>139</v>
      </c>
      <c r="C109" s="46"/>
      <c r="D109" s="4"/>
      <c r="E109" s="4"/>
      <c r="F109" s="4"/>
      <c r="G109" s="30" t="s">
        <v>0</v>
      </c>
      <c r="H109" s="153" t="s">
        <v>128</v>
      </c>
      <c r="I109" s="29"/>
      <c r="J109" s="13">
        <f>J110+J115+J118</f>
        <v>8041196</v>
      </c>
      <c r="K109" s="13">
        <f>K110+K115+K118</f>
        <v>8041196</v>
      </c>
      <c r="L109" s="39"/>
    </row>
    <row r="110" spans="2:12" s="3" customFormat="1" ht="12.75">
      <c r="B110" s="148" t="s">
        <v>125</v>
      </c>
      <c r="C110" s="46"/>
      <c r="D110" s="4"/>
      <c r="E110" s="4"/>
      <c r="F110" s="4"/>
      <c r="G110" s="30" t="s">
        <v>0</v>
      </c>
      <c r="H110" s="153" t="s">
        <v>129</v>
      </c>
      <c r="I110" s="154"/>
      <c r="J110" s="155">
        <f>J111+J113</f>
        <v>8041196</v>
      </c>
      <c r="K110" s="155">
        <f>K111+K113</f>
        <v>8041196</v>
      </c>
      <c r="L110" s="39"/>
    </row>
    <row r="111" spans="2:12" s="3" customFormat="1" ht="25.5">
      <c r="B111" s="19" t="s">
        <v>63</v>
      </c>
      <c r="C111" s="46"/>
      <c r="D111" s="4"/>
      <c r="E111" s="4"/>
      <c r="F111" s="4"/>
      <c r="G111" s="30" t="s">
        <v>0</v>
      </c>
      <c r="H111" s="153" t="s">
        <v>129</v>
      </c>
      <c r="I111" s="156" t="s">
        <v>46</v>
      </c>
      <c r="J111" s="155">
        <f>J112</f>
        <v>800000</v>
      </c>
      <c r="K111" s="155">
        <f>K112</f>
        <v>800000</v>
      </c>
      <c r="L111" s="39"/>
    </row>
    <row r="112" spans="2:12" s="3" customFormat="1" ht="25.5">
      <c r="B112" s="47" t="s">
        <v>51</v>
      </c>
      <c r="C112" s="46"/>
      <c r="D112" s="4"/>
      <c r="E112" s="4"/>
      <c r="F112" s="4"/>
      <c r="G112" s="30" t="s">
        <v>0</v>
      </c>
      <c r="H112" s="153" t="s">
        <v>129</v>
      </c>
      <c r="I112" s="156" t="s">
        <v>47</v>
      </c>
      <c r="J112" s="155">
        <v>800000</v>
      </c>
      <c r="K112" s="155">
        <v>800000</v>
      </c>
      <c r="L112" s="39"/>
    </row>
    <row r="113" spans="2:12" s="3" customFormat="1" ht="21.75" customHeight="1">
      <c r="B113" s="112" t="s">
        <v>84</v>
      </c>
      <c r="C113" s="46"/>
      <c r="D113" s="4"/>
      <c r="E113" s="4"/>
      <c r="F113" s="4"/>
      <c r="G113" s="30" t="s">
        <v>0</v>
      </c>
      <c r="H113" s="153" t="s">
        <v>129</v>
      </c>
      <c r="I113" s="156" t="s">
        <v>82</v>
      </c>
      <c r="J113" s="157">
        <f>J114</f>
        <v>7241196</v>
      </c>
      <c r="K113" s="157">
        <f>K114</f>
        <v>7241196</v>
      </c>
      <c r="L113" s="39"/>
    </row>
    <row r="114" spans="2:12" s="3" customFormat="1" ht="15.75" customHeight="1">
      <c r="B114" s="112" t="s">
        <v>85</v>
      </c>
      <c r="C114" s="46"/>
      <c r="D114" s="4"/>
      <c r="E114" s="4"/>
      <c r="F114" s="4"/>
      <c r="G114" s="30" t="s">
        <v>0</v>
      </c>
      <c r="H114" s="153" t="s">
        <v>129</v>
      </c>
      <c r="I114" s="156" t="s">
        <v>83</v>
      </c>
      <c r="J114" s="157">
        <v>7241196</v>
      </c>
      <c r="K114" s="157">
        <v>7241196</v>
      </c>
      <c r="L114" s="39"/>
    </row>
    <row r="115" spans="2:12" s="3" customFormat="1" ht="12.75" customHeight="1">
      <c r="B115" s="34" t="s">
        <v>65</v>
      </c>
      <c r="C115" s="46"/>
      <c r="D115" s="4"/>
      <c r="E115" s="4"/>
      <c r="F115" s="4"/>
      <c r="G115" s="30" t="s">
        <v>0</v>
      </c>
      <c r="H115" s="156" t="s">
        <v>155</v>
      </c>
      <c r="I115" s="156"/>
      <c r="J115" s="155">
        <v>0</v>
      </c>
      <c r="K115" s="155">
        <v>0</v>
      </c>
      <c r="L115" s="39"/>
    </row>
    <row r="116" spans="2:12" s="3" customFormat="1" ht="22.5" customHeight="1">
      <c r="B116" s="112" t="s">
        <v>84</v>
      </c>
      <c r="C116" s="46"/>
      <c r="D116" s="4"/>
      <c r="E116" s="4"/>
      <c r="F116" s="4"/>
      <c r="G116" s="30" t="s">
        <v>0</v>
      </c>
      <c r="H116" s="156" t="s">
        <v>155</v>
      </c>
      <c r="I116" s="156" t="s">
        <v>82</v>
      </c>
      <c r="J116" s="155">
        <v>0</v>
      </c>
      <c r="K116" s="155">
        <v>0</v>
      </c>
      <c r="L116" s="39"/>
    </row>
    <row r="117" spans="2:12" s="3" customFormat="1" ht="15" customHeight="1">
      <c r="B117" s="112" t="s">
        <v>85</v>
      </c>
      <c r="C117" s="46"/>
      <c r="D117" s="4"/>
      <c r="E117" s="4"/>
      <c r="F117" s="4"/>
      <c r="G117" s="30" t="s">
        <v>0</v>
      </c>
      <c r="H117" s="156" t="s">
        <v>155</v>
      </c>
      <c r="I117" s="156" t="s">
        <v>83</v>
      </c>
      <c r="J117" s="155">
        <v>0</v>
      </c>
      <c r="K117" s="155">
        <v>0</v>
      </c>
      <c r="L117" s="39"/>
    </row>
    <row r="118" spans="2:12" s="3" customFormat="1" ht="12.75">
      <c r="B118" s="143" t="s">
        <v>102</v>
      </c>
      <c r="C118" s="46"/>
      <c r="D118" s="4"/>
      <c r="E118" s="4"/>
      <c r="F118" s="4"/>
      <c r="G118" s="44" t="s">
        <v>0</v>
      </c>
      <c r="H118" s="30" t="s">
        <v>156</v>
      </c>
      <c r="I118" s="156"/>
      <c r="J118" s="155">
        <v>0</v>
      </c>
      <c r="K118" s="155">
        <v>0</v>
      </c>
      <c r="L118" s="40"/>
    </row>
    <row r="119" spans="2:12" s="3" customFormat="1" ht="27.75" customHeight="1">
      <c r="B119" s="112" t="s">
        <v>84</v>
      </c>
      <c r="C119" s="46"/>
      <c r="D119" s="4"/>
      <c r="E119" s="4"/>
      <c r="F119" s="4"/>
      <c r="G119" s="44" t="s">
        <v>0</v>
      </c>
      <c r="H119" s="30" t="s">
        <v>156</v>
      </c>
      <c r="I119" s="30" t="s">
        <v>82</v>
      </c>
      <c r="J119" s="158">
        <v>0</v>
      </c>
      <c r="K119" s="158">
        <v>0</v>
      </c>
      <c r="L119" s="145"/>
    </row>
    <row r="120" spans="2:12" s="3" customFormat="1" ht="14.25" customHeight="1">
      <c r="B120" s="112" t="s">
        <v>85</v>
      </c>
      <c r="C120" s="55"/>
      <c r="D120" s="36"/>
      <c r="E120" s="36"/>
      <c r="F120" s="36"/>
      <c r="G120" s="44" t="s">
        <v>0</v>
      </c>
      <c r="H120" s="30" t="s">
        <v>156</v>
      </c>
      <c r="I120" s="44" t="s">
        <v>83</v>
      </c>
      <c r="J120" s="158">
        <v>0</v>
      </c>
      <c r="K120" s="158">
        <v>0</v>
      </c>
      <c r="L120" s="145"/>
    </row>
    <row r="121" spans="2:12" s="3" customFormat="1" ht="18" customHeight="1">
      <c r="B121" s="112" t="s">
        <v>101</v>
      </c>
      <c r="C121" s="55"/>
      <c r="D121" s="36"/>
      <c r="E121" s="36"/>
      <c r="F121" s="36"/>
      <c r="G121" s="49" t="s">
        <v>0</v>
      </c>
      <c r="H121" s="142" t="s">
        <v>158</v>
      </c>
      <c r="I121" s="140"/>
      <c r="J121" s="45">
        <f>J122+J124</f>
        <v>2074000</v>
      </c>
      <c r="K121" s="45">
        <v>0</v>
      </c>
      <c r="L121" s="145"/>
    </row>
    <row r="122" spans="2:12" s="3" customFormat="1" ht="12.75" customHeight="1">
      <c r="B122" s="19" t="s">
        <v>63</v>
      </c>
      <c r="C122" s="55"/>
      <c r="D122" s="36"/>
      <c r="E122" s="36"/>
      <c r="F122" s="36"/>
      <c r="G122" s="49" t="s">
        <v>0</v>
      </c>
      <c r="H122" s="142" t="s">
        <v>158</v>
      </c>
      <c r="I122" s="140" t="s">
        <v>46</v>
      </c>
      <c r="J122" s="45">
        <f>J123</f>
        <v>854000</v>
      </c>
      <c r="K122" s="45">
        <v>0</v>
      </c>
      <c r="L122" s="145"/>
    </row>
    <row r="123" spans="2:12" s="3" customFormat="1" ht="23.25" customHeight="1">
      <c r="B123" s="47" t="s">
        <v>51</v>
      </c>
      <c r="C123" s="55"/>
      <c r="D123" s="36"/>
      <c r="E123" s="36"/>
      <c r="F123" s="36"/>
      <c r="G123" s="49" t="s">
        <v>0</v>
      </c>
      <c r="H123" s="142" t="s">
        <v>158</v>
      </c>
      <c r="I123" s="140" t="s">
        <v>47</v>
      </c>
      <c r="J123" s="45">
        <v>854000</v>
      </c>
      <c r="K123" s="45">
        <v>0</v>
      </c>
      <c r="L123" s="145"/>
    </row>
    <row r="124" spans="2:12" s="3" customFormat="1" ht="23.25" customHeight="1">
      <c r="B124" s="19" t="s">
        <v>63</v>
      </c>
      <c r="C124" s="55"/>
      <c r="D124" s="36"/>
      <c r="E124" s="36"/>
      <c r="F124" s="36"/>
      <c r="G124" s="49" t="s">
        <v>0</v>
      </c>
      <c r="H124" s="142" t="s">
        <v>158</v>
      </c>
      <c r="I124" s="140" t="s">
        <v>46</v>
      </c>
      <c r="J124" s="45">
        <f>J125</f>
        <v>1220000</v>
      </c>
      <c r="K124" s="45">
        <v>0</v>
      </c>
      <c r="L124" s="145"/>
    </row>
    <row r="125" spans="2:12" s="3" customFormat="1" ht="23.25" customHeight="1">
      <c r="B125" s="47" t="s">
        <v>51</v>
      </c>
      <c r="C125" s="55"/>
      <c r="D125" s="36"/>
      <c r="E125" s="36"/>
      <c r="F125" s="36"/>
      <c r="G125" s="49" t="s">
        <v>0</v>
      </c>
      <c r="H125" s="142" t="s">
        <v>158</v>
      </c>
      <c r="I125" s="140" t="s">
        <v>47</v>
      </c>
      <c r="J125" s="45">
        <v>1220000</v>
      </c>
      <c r="K125" s="45">
        <v>0</v>
      </c>
      <c r="L125" s="145"/>
    </row>
    <row r="126" spans="2:12" s="3" customFormat="1" ht="18" customHeight="1">
      <c r="B126" s="47" t="s">
        <v>164</v>
      </c>
      <c r="C126" s="55"/>
      <c r="D126" s="36"/>
      <c r="E126" s="36"/>
      <c r="F126" s="36"/>
      <c r="G126" s="49" t="s">
        <v>0</v>
      </c>
      <c r="H126" s="142" t="s">
        <v>168</v>
      </c>
      <c r="I126" s="168"/>
      <c r="J126" s="158">
        <v>0</v>
      </c>
      <c r="K126" s="158">
        <v>0</v>
      </c>
      <c r="L126" s="40"/>
    </row>
    <row r="127" spans="2:12" s="3" customFormat="1" ht="15.75" customHeight="1">
      <c r="B127" s="19" t="s">
        <v>63</v>
      </c>
      <c r="C127" s="55"/>
      <c r="D127" s="36"/>
      <c r="E127" s="36"/>
      <c r="F127" s="36"/>
      <c r="G127" s="49" t="s">
        <v>0</v>
      </c>
      <c r="H127" s="142" t="s">
        <v>168</v>
      </c>
      <c r="I127" s="168" t="s">
        <v>46</v>
      </c>
      <c r="J127" s="158">
        <v>0</v>
      </c>
      <c r="K127" s="158">
        <v>0</v>
      </c>
      <c r="L127" s="40"/>
    </row>
    <row r="128" spans="2:12" s="3" customFormat="1" ht="24.75" customHeight="1">
      <c r="B128" s="47" t="s">
        <v>51</v>
      </c>
      <c r="C128" s="55"/>
      <c r="D128" s="36"/>
      <c r="E128" s="36"/>
      <c r="F128" s="36"/>
      <c r="G128" s="49" t="s">
        <v>0</v>
      </c>
      <c r="H128" s="142" t="s">
        <v>168</v>
      </c>
      <c r="I128" s="168" t="s">
        <v>47</v>
      </c>
      <c r="J128" s="158">
        <v>0</v>
      </c>
      <c r="K128" s="158">
        <v>0</v>
      </c>
      <c r="L128" s="40"/>
    </row>
    <row r="129" spans="2:12" s="3" customFormat="1" ht="15.75" customHeight="1">
      <c r="B129" s="19" t="s">
        <v>63</v>
      </c>
      <c r="C129" s="55"/>
      <c r="D129" s="36"/>
      <c r="E129" s="36"/>
      <c r="F129" s="36"/>
      <c r="G129" s="49" t="s">
        <v>0</v>
      </c>
      <c r="H129" s="142" t="s">
        <v>168</v>
      </c>
      <c r="I129" s="168" t="s">
        <v>46</v>
      </c>
      <c r="J129" s="158">
        <v>0</v>
      </c>
      <c r="K129" s="158">
        <v>0</v>
      </c>
      <c r="L129" s="40"/>
    </row>
    <row r="130" spans="2:12" s="3" customFormat="1" ht="24.75" customHeight="1">
      <c r="B130" s="47" t="s">
        <v>51</v>
      </c>
      <c r="C130" s="55"/>
      <c r="D130" s="36"/>
      <c r="E130" s="36"/>
      <c r="F130" s="36"/>
      <c r="G130" s="49" t="s">
        <v>0</v>
      </c>
      <c r="H130" s="142" t="s">
        <v>168</v>
      </c>
      <c r="I130" s="168" t="s">
        <v>47</v>
      </c>
      <c r="J130" s="158">
        <v>0</v>
      </c>
      <c r="K130" s="158">
        <v>0</v>
      </c>
      <c r="L130" s="40"/>
    </row>
    <row r="131" spans="2:12" s="3" customFormat="1" ht="25.5">
      <c r="B131" s="47" t="s">
        <v>165</v>
      </c>
      <c r="C131" s="55"/>
      <c r="D131" s="36"/>
      <c r="E131" s="36"/>
      <c r="F131" s="36"/>
      <c r="G131" s="49" t="s">
        <v>0</v>
      </c>
      <c r="H131" s="142" t="s">
        <v>169</v>
      </c>
      <c r="I131" s="168"/>
      <c r="J131" s="158">
        <v>0</v>
      </c>
      <c r="K131" s="158">
        <v>0</v>
      </c>
      <c r="L131" s="40"/>
    </row>
    <row r="132" spans="2:12" s="3" customFormat="1" ht="25.5">
      <c r="B132" s="19" t="s">
        <v>63</v>
      </c>
      <c r="C132" s="55"/>
      <c r="D132" s="36"/>
      <c r="E132" s="36"/>
      <c r="F132" s="36"/>
      <c r="G132" s="49" t="s">
        <v>0</v>
      </c>
      <c r="H132" s="142" t="s">
        <v>169</v>
      </c>
      <c r="I132" s="168" t="s">
        <v>46</v>
      </c>
      <c r="J132" s="158">
        <v>0</v>
      </c>
      <c r="K132" s="158">
        <v>0</v>
      </c>
      <c r="L132" s="40"/>
    </row>
    <row r="133" spans="2:12" s="3" customFormat="1" ht="25.5">
      <c r="B133" s="47" t="s">
        <v>51</v>
      </c>
      <c r="C133" s="55"/>
      <c r="D133" s="36"/>
      <c r="E133" s="36"/>
      <c r="F133" s="36"/>
      <c r="G133" s="49" t="s">
        <v>0</v>
      </c>
      <c r="H133" s="142" t="s">
        <v>169</v>
      </c>
      <c r="I133" s="168" t="s">
        <v>47</v>
      </c>
      <c r="J133" s="158">
        <v>0</v>
      </c>
      <c r="K133" s="158">
        <v>0</v>
      </c>
      <c r="L133" s="40"/>
    </row>
    <row r="134" spans="2:12" s="3" customFormat="1" ht="25.5">
      <c r="B134" s="19" t="s">
        <v>63</v>
      </c>
      <c r="C134" s="55"/>
      <c r="D134" s="36"/>
      <c r="E134" s="36"/>
      <c r="F134" s="36"/>
      <c r="G134" s="49" t="s">
        <v>0</v>
      </c>
      <c r="H134" s="142" t="s">
        <v>169</v>
      </c>
      <c r="I134" s="168" t="s">
        <v>46</v>
      </c>
      <c r="J134" s="158">
        <v>0</v>
      </c>
      <c r="K134" s="158">
        <v>0</v>
      </c>
      <c r="L134" s="40"/>
    </row>
    <row r="135" spans="2:12" s="3" customFormat="1" ht="25.5">
      <c r="B135" s="47" t="s">
        <v>51</v>
      </c>
      <c r="C135" s="55"/>
      <c r="D135" s="36"/>
      <c r="E135" s="36"/>
      <c r="F135" s="36"/>
      <c r="G135" s="49" t="s">
        <v>0</v>
      </c>
      <c r="H135" s="142" t="s">
        <v>169</v>
      </c>
      <c r="I135" s="168" t="s">
        <v>47</v>
      </c>
      <c r="J135" s="158">
        <v>0</v>
      </c>
      <c r="K135" s="158">
        <v>0</v>
      </c>
      <c r="L135" s="40"/>
    </row>
    <row r="136" spans="2:12" s="3" customFormat="1" ht="24.75" customHeight="1">
      <c r="B136" s="19" t="s">
        <v>63</v>
      </c>
      <c r="C136" s="55"/>
      <c r="D136" s="36"/>
      <c r="E136" s="36"/>
      <c r="F136" s="36"/>
      <c r="G136" s="49" t="s">
        <v>0</v>
      </c>
      <c r="H136" s="142" t="s">
        <v>169</v>
      </c>
      <c r="I136" s="168" t="s">
        <v>46</v>
      </c>
      <c r="J136" s="158">
        <v>0</v>
      </c>
      <c r="K136" s="158">
        <v>0</v>
      </c>
      <c r="L136" s="40"/>
    </row>
    <row r="137" spans="2:12" s="3" customFormat="1" ht="21.75" customHeight="1">
      <c r="B137" s="47" t="s">
        <v>51</v>
      </c>
      <c r="C137" s="55"/>
      <c r="D137" s="36"/>
      <c r="E137" s="36"/>
      <c r="F137" s="36"/>
      <c r="G137" s="49" t="s">
        <v>0</v>
      </c>
      <c r="H137" s="142" t="s">
        <v>169</v>
      </c>
      <c r="I137" s="168" t="s">
        <v>47</v>
      </c>
      <c r="J137" s="158">
        <v>0</v>
      </c>
      <c r="K137" s="158">
        <v>0</v>
      </c>
      <c r="L137" s="40"/>
    </row>
    <row r="138" spans="2:12" s="3" customFormat="1" ht="24.75" customHeight="1">
      <c r="B138" s="19" t="s">
        <v>63</v>
      </c>
      <c r="C138" s="55"/>
      <c r="D138" s="36"/>
      <c r="E138" s="36"/>
      <c r="F138" s="36"/>
      <c r="G138" s="49" t="s">
        <v>0</v>
      </c>
      <c r="H138" s="142" t="s">
        <v>169</v>
      </c>
      <c r="I138" s="168" t="s">
        <v>46</v>
      </c>
      <c r="J138" s="158">
        <v>0</v>
      </c>
      <c r="K138" s="158">
        <v>0</v>
      </c>
      <c r="L138" s="40"/>
    </row>
    <row r="139" spans="2:12" s="3" customFormat="1" ht="25.5">
      <c r="B139" s="47" t="s">
        <v>51</v>
      </c>
      <c r="C139" s="55"/>
      <c r="D139" s="36"/>
      <c r="E139" s="36"/>
      <c r="F139" s="36"/>
      <c r="G139" s="49" t="s">
        <v>0</v>
      </c>
      <c r="H139" s="142" t="s">
        <v>169</v>
      </c>
      <c r="I139" s="168" t="s">
        <v>47</v>
      </c>
      <c r="J139" s="158">
        <v>0</v>
      </c>
      <c r="K139" s="158">
        <v>0</v>
      </c>
      <c r="L139" s="40"/>
    </row>
    <row r="140" spans="2:12" s="3" customFormat="1" ht="12.75">
      <c r="B140" s="146" t="s">
        <v>175</v>
      </c>
      <c r="C140" s="55"/>
      <c r="D140" s="36"/>
      <c r="E140" s="36"/>
      <c r="F140" s="36"/>
      <c r="G140" s="44" t="s">
        <v>0</v>
      </c>
      <c r="H140" s="171" t="s">
        <v>177</v>
      </c>
      <c r="I140" s="168"/>
      <c r="J140" s="158">
        <f>J141</f>
        <v>6857802.34</v>
      </c>
      <c r="K140" s="158">
        <f>K141</f>
        <v>6857802.34</v>
      </c>
      <c r="L140" s="40"/>
    </row>
    <row r="141" spans="2:12" s="3" customFormat="1" ht="12" customHeight="1">
      <c r="B141" s="146" t="s">
        <v>176</v>
      </c>
      <c r="C141" s="55"/>
      <c r="D141" s="36"/>
      <c r="E141" s="36"/>
      <c r="F141" s="36"/>
      <c r="G141" s="44" t="s">
        <v>0</v>
      </c>
      <c r="H141" s="156" t="s">
        <v>157</v>
      </c>
      <c r="I141" s="44"/>
      <c r="J141" s="45">
        <f>J142+J144</f>
        <v>6857802.34</v>
      </c>
      <c r="K141" s="45">
        <f>K142+K144</f>
        <v>6857802.34</v>
      </c>
      <c r="L141" s="40"/>
    </row>
    <row r="142" spans="2:12" s="3" customFormat="1" ht="23.25" customHeight="1">
      <c r="B142" s="112" t="s">
        <v>63</v>
      </c>
      <c r="C142" s="55"/>
      <c r="D142" s="36"/>
      <c r="E142" s="36"/>
      <c r="F142" s="36"/>
      <c r="G142" s="44" t="s">
        <v>0</v>
      </c>
      <c r="H142" s="156" t="s">
        <v>157</v>
      </c>
      <c r="I142" s="44" t="s">
        <v>46</v>
      </c>
      <c r="J142" s="45">
        <f>J143</f>
        <v>250000</v>
      </c>
      <c r="K142" s="45">
        <f>K143</f>
        <v>250000</v>
      </c>
      <c r="L142" s="40"/>
    </row>
    <row r="143" spans="2:12" s="3" customFormat="1" ht="22.5" customHeight="1">
      <c r="B143" s="112" t="s">
        <v>51</v>
      </c>
      <c r="C143" s="55"/>
      <c r="D143" s="36"/>
      <c r="E143" s="36"/>
      <c r="F143" s="36"/>
      <c r="G143" s="138" t="s">
        <v>0</v>
      </c>
      <c r="H143" s="156" t="s">
        <v>157</v>
      </c>
      <c r="I143" s="139" t="s">
        <v>47</v>
      </c>
      <c r="J143" s="45">
        <v>250000</v>
      </c>
      <c r="K143" s="45">
        <v>250000</v>
      </c>
      <c r="L143" s="40"/>
    </row>
    <row r="144" spans="2:12" s="3" customFormat="1" ht="23.25" customHeight="1">
      <c r="B144" s="112" t="s">
        <v>63</v>
      </c>
      <c r="C144" s="55"/>
      <c r="D144" s="36"/>
      <c r="E144" s="36"/>
      <c r="F144" s="36"/>
      <c r="G144" s="44" t="s">
        <v>0</v>
      </c>
      <c r="H144" s="156" t="s">
        <v>157</v>
      </c>
      <c r="I144" s="44" t="s">
        <v>46</v>
      </c>
      <c r="J144" s="45">
        <f>J145</f>
        <v>6607802.34</v>
      </c>
      <c r="K144" s="45">
        <f>K145</f>
        <v>6607802.34</v>
      </c>
      <c r="L144" s="40"/>
    </row>
    <row r="145" spans="2:12" s="3" customFormat="1" ht="23.25" customHeight="1">
      <c r="B145" s="112" t="s">
        <v>51</v>
      </c>
      <c r="C145" s="55"/>
      <c r="D145" s="36"/>
      <c r="E145" s="36"/>
      <c r="F145" s="36"/>
      <c r="G145" s="138" t="s">
        <v>0</v>
      </c>
      <c r="H145" s="156" t="s">
        <v>157</v>
      </c>
      <c r="I145" s="139" t="s">
        <v>47</v>
      </c>
      <c r="J145" s="45">
        <v>6607802.34</v>
      </c>
      <c r="K145" s="45">
        <v>6607802.34</v>
      </c>
      <c r="L145" s="40"/>
    </row>
    <row r="146" spans="2:12" s="3" customFormat="1" ht="24" customHeight="1">
      <c r="B146" s="144" t="s">
        <v>163</v>
      </c>
      <c r="C146" s="55"/>
      <c r="D146" s="36"/>
      <c r="E146" s="36"/>
      <c r="F146" s="36"/>
      <c r="G146" s="49" t="s">
        <v>0</v>
      </c>
      <c r="H146" s="142" t="s">
        <v>167</v>
      </c>
      <c r="I146" s="140"/>
      <c r="J146" s="155"/>
      <c r="K146" s="155"/>
      <c r="L146" s="155">
        <f>L147+L149</f>
        <v>2177750.2800000003</v>
      </c>
    </row>
    <row r="147" spans="2:12" s="3" customFormat="1" ht="25.5">
      <c r="B147" s="19" t="s">
        <v>63</v>
      </c>
      <c r="C147" s="55"/>
      <c r="D147" s="36"/>
      <c r="E147" s="36"/>
      <c r="F147" s="36"/>
      <c r="G147" s="49" t="s">
        <v>0</v>
      </c>
      <c r="H147" s="142" t="s">
        <v>167</v>
      </c>
      <c r="I147" s="140" t="s">
        <v>46</v>
      </c>
      <c r="J147" s="155">
        <v>0</v>
      </c>
      <c r="K147" s="155">
        <v>0</v>
      </c>
      <c r="L147" s="155">
        <f>L148</f>
        <v>2110223.14</v>
      </c>
    </row>
    <row r="148" spans="2:12" s="3" customFormat="1" ht="24" customHeight="1">
      <c r="B148" s="47" t="s">
        <v>51</v>
      </c>
      <c r="C148" s="55"/>
      <c r="D148" s="36"/>
      <c r="E148" s="36"/>
      <c r="F148" s="36"/>
      <c r="G148" s="49" t="s">
        <v>0</v>
      </c>
      <c r="H148" s="142" t="s">
        <v>167</v>
      </c>
      <c r="I148" s="140" t="s">
        <v>47</v>
      </c>
      <c r="J148" s="155">
        <v>0</v>
      </c>
      <c r="K148" s="155">
        <v>0</v>
      </c>
      <c r="L148" s="155">
        <v>2110223.14</v>
      </c>
    </row>
    <row r="149" spans="2:12" s="3" customFormat="1" ht="25.5">
      <c r="B149" s="19" t="s">
        <v>63</v>
      </c>
      <c r="C149" s="55"/>
      <c r="D149" s="36"/>
      <c r="E149" s="36"/>
      <c r="F149" s="36"/>
      <c r="G149" s="49" t="s">
        <v>0</v>
      </c>
      <c r="H149" s="142" t="s">
        <v>167</v>
      </c>
      <c r="I149" s="140" t="s">
        <v>46</v>
      </c>
      <c r="J149" s="155">
        <v>0</v>
      </c>
      <c r="K149" s="155">
        <v>0</v>
      </c>
      <c r="L149" s="155">
        <f>L150</f>
        <v>67527.14</v>
      </c>
    </row>
    <row r="150" spans="2:12" s="3" customFormat="1" ht="24" customHeight="1">
      <c r="B150" s="47" t="s">
        <v>51</v>
      </c>
      <c r="C150" s="55"/>
      <c r="D150" s="36"/>
      <c r="E150" s="36"/>
      <c r="F150" s="36"/>
      <c r="G150" s="49" t="s">
        <v>0</v>
      </c>
      <c r="H150" s="142" t="s">
        <v>167</v>
      </c>
      <c r="I150" s="140" t="s">
        <v>47</v>
      </c>
      <c r="J150" s="155">
        <v>0</v>
      </c>
      <c r="K150" s="155">
        <v>0</v>
      </c>
      <c r="L150" s="155">
        <v>67527.14</v>
      </c>
    </row>
    <row r="151" spans="2:12" s="6" customFormat="1" ht="10.5" customHeight="1">
      <c r="B151" s="56" t="s">
        <v>34</v>
      </c>
      <c r="C151" s="57">
        <v>4653571</v>
      </c>
      <c r="D151" s="57">
        <v>6023076</v>
      </c>
      <c r="E151" s="57">
        <v>5863076</v>
      </c>
      <c r="F151" s="57">
        <v>5139904</v>
      </c>
      <c r="G151" s="58" t="s">
        <v>28</v>
      </c>
      <c r="H151" s="141"/>
      <c r="I151" s="58"/>
      <c r="J151" s="59">
        <f>J152</f>
        <v>5397031.76</v>
      </c>
      <c r="K151" s="59">
        <f>K152</f>
        <v>4950512.7</v>
      </c>
      <c r="L151" s="38" t="e">
        <f>L152</f>
        <v>#REF!</v>
      </c>
    </row>
    <row r="152" spans="2:12" s="41" customFormat="1" ht="12.75" customHeight="1">
      <c r="B152" s="56" t="s">
        <v>1</v>
      </c>
      <c r="C152" s="57">
        <v>3944191</v>
      </c>
      <c r="D152" s="57">
        <v>5111016</v>
      </c>
      <c r="E152" s="57">
        <v>4951016</v>
      </c>
      <c r="F152" s="57">
        <v>4295404</v>
      </c>
      <c r="G152" s="58" t="s">
        <v>29</v>
      </c>
      <c r="H152" s="58"/>
      <c r="I152" s="58"/>
      <c r="J152" s="59">
        <f>J153+J160+J163</f>
        <v>5397031.76</v>
      </c>
      <c r="K152" s="59">
        <f>K153+K160+K163</f>
        <v>4950512.7</v>
      </c>
      <c r="L152" s="38" t="e">
        <f>L153</f>
        <v>#REF!</v>
      </c>
    </row>
    <row r="153" spans="2:12" s="42" customFormat="1" ht="22.5" customHeight="1">
      <c r="B153" s="60" t="s">
        <v>96</v>
      </c>
      <c r="C153" s="61">
        <v>1547280</v>
      </c>
      <c r="D153" s="61">
        <v>2189360</v>
      </c>
      <c r="E153" s="61">
        <v>1989360</v>
      </c>
      <c r="F153" s="61">
        <v>1642000</v>
      </c>
      <c r="G153" s="62" t="s">
        <v>29</v>
      </c>
      <c r="H153" s="62" t="s">
        <v>131</v>
      </c>
      <c r="I153" s="62"/>
      <c r="J153" s="63">
        <f aca="true" t="shared" si="8" ref="J153:K155">J154</f>
        <v>4700000</v>
      </c>
      <c r="K153" s="63">
        <f t="shared" si="8"/>
        <v>4361106.7</v>
      </c>
      <c r="L153" s="43" t="e">
        <f>#REF!</f>
        <v>#REF!</v>
      </c>
    </row>
    <row r="154" spans="2:12" s="42" customFormat="1" ht="14.25" customHeight="1">
      <c r="B154" s="86" t="s">
        <v>77</v>
      </c>
      <c r="C154" s="87"/>
      <c r="D154" s="87"/>
      <c r="E154" s="87"/>
      <c r="F154" s="88"/>
      <c r="G154" s="62" t="s">
        <v>29</v>
      </c>
      <c r="H154" s="90" t="s">
        <v>153</v>
      </c>
      <c r="I154" s="90"/>
      <c r="J154" s="91">
        <f t="shared" si="8"/>
        <v>4700000</v>
      </c>
      <c r="K154" s="91">
        <f t="shared" si="8"/>
        <v>4361106.7</v>
      </c>
      <c r="L154" s="89"/>
    </row>
    <row r="155" spans="2:12" s="42" customFormat="1" ht="21.75" customHeight="1">
      <c r="B155" s="86" t="s">
        <v>84</v>
      </c>
      <c r="C155" s="87"/>
      <c r="D155" s="87"/>
      <c r="E155" s="87"/>
      <c r="F155" s="88"/>
      <c r="G155" s="90" t="s">
        <v>29</v>
      </c>
      <c r="H155" s="90" t="s">
        <v>153</v>
      </c>
      <c r="I155" s="90" t="s">
        <v>82</v>
      </c>
      <c r="J155" s="91">
        <f t="shared" si="8"/>
        <v>4700000</v>
      </c>
      <c r="K155" s="91">
        <f t="shared" si="8"/>
        <v>4361106.7</v>
      </c>
      <c r="L155" s="89"/>
    </row>
    <row r="156" spans="2:12" s="42" customFormat="1" ht="12" customHeight="1">
      <c r="B156" s="86" t="s">
        <v>85</v>
      </c>
      <c r="C156" s="87"/>
      <c r="D156" s="87"/>
      <c r="E156" s="87"/>
      <c r="F156" s="88"/>
      <c r="G156" s="90" t="s">
        <v>29</v>
      </c>
      <c r="H156" s="90" t="s">
        <v>153</v>
      </c>
      <c r="I156" s="90" t="s">
        <v>83</v>
      </c>
      <c r="J156" s="91">
        <v>4700000</v>
      </c>
      <c r="K156" s="91">
        <v>4361106.7</v>
      </c>
      <c r="L156" s="89"/>
    </row>
    <row r="157" spans="2:12" s="42" customFormat="1" ht="36" customHeight="1" hidden="1">
      <c r="B157" s="60" t="s">
        <v>98</v>
      </c>
      <c r="C157" s="87"/>
      <c r="D157" s="87"/>
      <c r="E157" s="87"/>
      <c r="F157" s="88"/>
      <c r="G157" s="90" t="s">
        <v>29</v>
      </c>
      <c r="H157" s="90" t="s">
        <v>87</v>
      </c>
      <c r="I157" s="90"/>
      <c r="J157" s="91">
        <v>0</v>
      </c>
      <c r="K157" s="91">
        <v>0</v>
      </c>
      <c r="L157" s="89"/>
    </row>
    <row r="158" spans="2:12" s="42" customFormat="1" ht="22.5" customHeight="1" hidden="1">
      <c r="B158" s="86" t="s">
        <v>84</v>
      </c>
      <c r="C158" s="87"/>
      <c r="D158" s="87"/>
      <c r="E158" s="87"/>
      <c r="F158" s="88"/>
      <c r="G158" s="90" t="s">
        <v>29</v>
      </c>
      <c r="H158" s="90" t="s">
        <v>87</v>
      </c>
      <c r="I158" s="90" t="s">
        <v>82</v>
      </c>
      <c r="J158" s="91">
        <v>0</v>
      </c>
      <c r="K158" s="91">
        <v>0</v>
      </c>
      <c r="L158" s="89"/>
    </row>
    <row r="159" spans="2:12" s="42" customFormat="1" ht="21.75" customHeight="1" hidden="1">
      <c r="B159" s="86" t="s">
        <v>92</v>
      </c>
      <c r="C159" s="87"/>
      <c r="D159" s="87"/>
      <c r="E159" s="87"/>
      <c r="F159" s="88"/>
      <c r="G159" s="90" t="s">
        <v>29</v>
      </c>
      <c r="H159" s="90" t="s">
        <v>87</v>
      </c>
      <c r="I159" s="90" t="s">
        <v>93</v>
      </c>
      <c r="J159" s="91">
        <v>0</v>
      </c>
      <c r="K159" s="91">
        <v>0</v>
      </c>
      <c r="L159" s="89"/>
    </row>
    <row r="160" spans="2:12" s="42" customFormat="1" ht="23.25" customHeight="1">
      <c r="B160" s="86" t="s">
        <v>99</v>
      </c>
      <c r="C160" s="87"/>
      <c r="D160" s="87"/>
      <c r="E160" s="87"/>
      <c r="F160" s="88"/>
      <c r="G160" s="90" t="s">
        <v>29</v>
      </c>
      <c r="H160" s="90" t="s">
        <v>132</v>
      </c>
      <c r="I160" s="90"/>
      <c r="J160" s="91">
        <f>J161</f>
        <v>697031.76</v>
      </c>
      <c r="K160" s="91">
        <f>K161</f>
        <v>589406</v>
      </c>
      <c r="L160" s="89"/>
    </row>
    <row r="161" spans="2:12" s="42" customFormat="1" ht="14.25" customHeight="1">
      <c r="B161" s="19" t="s">
        <v>63</v>
      </c>
      <c r="C161" s="87"/>
      <c r="D161" s="87"/>
      <c r="E161" s="87"/>
      <c r="F161" s="88"/>
      <c r="G161" s="97" t="s">
        <v>29</v>
      </c>
      <c r="H161" s="90" t="s">
        <v>132</v>
      </c>
      <c r="I161" s="90" t="s">
        <v>46</v>
      </c>
      <c r="J161" s="91">
        <f>J162</f>
        <v>697031.76</v>
      </c>
      <c r="K161" s="91">
        <f>K162</f>
        <v>589406</v>
      </c>
      <c r="L161" s="89"/>
    </row>
    <row r="162" spans="2:12" s="42" customFormat="1" ht="23.25" customHeight="1">
      <c r="B162" s="19" t="s">
        <v>51</v>
      </c>
      <c r="C162" s="87"/>
      <c r="D162" s="87"/>
      <c r="E162" s="87"/>
      <c r="F162" s="88"/>
      <c r="G162" s="67" t="s">
        <v>29</v>
      </c>
      <c r="H162" s="90" t="s">
        <v>132</v>
      </c>
      <c r="I162" s="97" t="s">
        <v>47</v>
      </c>
      <c r="J162" s="98">
        <v>697031.76</v>
      </c>
      <c r="K162" s="98">
        <v>589406</v>
      </c>
      <c r="L162" s="89"/>
    </row>
    <row r="163" spans="2:12" s="42" customFormat="1" ht="23.25" customHeight="1">
      <c r="B163" s="60" t="s">
        <v>98</v>
      </c>
      <c r="C163" s="87"/>
      <c r="D163" s="87"/>
      <c r="E163" s="87"/>
      <c r="F163" s="88"/>
      <c r="G163" s="90" t="s">
        <v>29</v>
      </c>
      <c r="H163" s="90" t="s">
        <v>154</v>
      </c>
      <c r="I163" s="90"/>
      <c r="J163" s="91">
        <f>J164+J166</f>
        <v>0</v>
      </c>
      <c r="K163" s="91">
        <f>K164+K166</f>
        <v>0</v>
      </c>
      <c r="L163" s="89"/>
    </row>
    <row r="164" spans="2:12" s="42" customFormat="1" ht="21.75" customHeight="1">
      <c r="B164" s="86" t="s">
        <v>84</v>
      </c>
      <c r="C164" s="87"/>
      <c r="D164" s="87"/>
      <c r="E164" s="87"/>
      <c r="F164" s="88"/>
      <c r="G164" s="90" t="s">
        <v>29</v>
      </c>
      <c r="H164" s="90" t="s">
        <v>154</v>
      </c>
      <c r="I164" s="90" t="s">
        <v>82</v>
      </c>
      <c r="J164" s="91">
        <v>0</v>
      </c>
      <c r="K164" s="91">
        <v>0</v>
      </c>
      <c r="L164" s="89"/>
    </row>
    <row r="165" spans="2:12" s="42" customFormat="1" ht="12" customHeight="1">
      <c r="B165" s="86" t="s">
        <v>85</v>
      </c>
      <c r="C165" s="87"/>
      <c r="D165" s="87"/>
      <c r="E165" s="87"/>
      <c r="F165" s="88"/>
      <c r="G165" s="90" t="s">
        <v>29</v>
      </c>
      <c r="H165" s="90" t="s">
        <v>154</v>
      </c>
      <c r="I165" s="90" t="s">
        <v>83</v>
      </c>
      <c r="J165" s="91">
        <v>0</v>
      </c>
      <c r="K165" s="91">
        <v>0</v>
      </c>
      <c r="L165" s="89"/>
    </row>
    <row r="166" spans="2:12" s="42" customFormat="1" ht="25.5" customHeight="1">
      <c r="B166" s="86" t="s">
        <v>84</v>
      </c>
      <c r="C166" s="87"/>
      <c r="D166" s="87"/>
      <c r="E166" s="87"/>
      <c r="F166" s="88"/>
      <c r="G166" s="90" t="s">
        <v>29</v>
      </c>
      <c r="H166" s="90" t="s">
        <v>154</v>
      </c>
      <c r="I166" s="90" t="s">
        <v>82</v>
      </c>
      <c r="J166" s="91">
        <f>J167</f>
        <v>0</v>
      </c>
      <c r="K166" s="91">
        <f>K167</f>
        <v>0</v>
      </c>
      <c r="L166" s="89"/>
    </row>
    <row r="167" spans="2:12" s="42" customFormat="1" ht="12" customHeight="1">
      <c r="B167" s="162" t="s">
        <v>85</v>
      </c>
      <c r="C167" s="161"/>
      <c r="D167" s="87"/>
      <c r="E167" s="87"/>
      <c r="F167" s="88"/>
      <c r="G167" s="90" t="s">
        <v>29</v>
      </c>
      <c r="H167" s="90" t="s">
        <v>154</v>
      </c>
      <c r="I167" s="90" t="s">
        <v>83</v>
      </c>
      <c r="J167" s="91">
        <v>0</v>
      </c>
      <c r="K167" s="91">
        <v>0</v>
      </c>
      <c r="L167" s="89"/>
    </row>
    <row r="168" spans="1:12" ht="14.25" customHeight="1">
      <c r="A168" s="3"/>
      <c r="B168" s="70" t="s">
        <v>14</v>
      </c>
      <c r="C168" s="52">
        <v>37532365</v>
      </c>
      <c r="D168" s="52">
        <v>46582364</v>
      </c>
      <c r="E168" s="52">
        <v>41659364</v>
      </c>
      <c r="F168" s="52">
        <v>39877294</v>
      </c>
      <c r="G168" s="53" t="s">
        <v>31</v>
      </c>
      <c r="H168" s="53"/>
      <c r="I168" s="53"/>
      <c r="J168" s="160">
        <f>J169</f>
        <v>91763.36</v>
      </c>
      <c r="K168" s="160">
        <f>K169</f>
        <v>95434</v>
      </c>
      <c r="L168" s="39" t="e">
        <f>L169</f>
        <v>#REF!</v>
      </c>
    </row>
    <row r="169" spans="1:12" ht="9.75" customHeight="1">
      <c r="A169" s="3"/>
      <c r="B169" s="51" t="s">
        <v>15</v>
      </c>
      <c r="C169" s="101">
        <v>34192569</v>
      </c>
      <c r="D169" s="101">
        <v>43222569</v>
      </c>
      <c r="E169" s="101">
        <v>38319569</v>
      </c>
      <c r="F169" s="101">
        <v>36535494</v>
      </c>
      <c r="G169" s="99" t="s">
        <v>32</v>
      </c>
      <c r="H169" s="99"/>
      <c r="I169" s="99"/>
      <c r="J169" s="102">
        <f aca="true" t="shared" si="9" ref="J169:K172">J170</f>
        <v>91763.36</v>
      </c>
      <c r="K169" s="102">
        <f t="shared" si="9"/>
        <v>95434</v>
      </c>
      <c r="L169" s="39" t="e">
        <f>#REF!</f>
        <v>#REF!</v>
      </c>
    </row>
    <row r="170" spans="2:12" ht="26.25" customHeight="1">
      <c r="B170" s="107" t="s">
        <v>78</v>
      </c>
      <c r="C170" s="66"/>
      <c r="D170" s="66"/>
      <c r="E170" s="66"/>
      <c r="F170" s="66"/>
      <c r="G170" s="67" t="s">
        <v>32</v>
      </c>
      <c r="H170" s="67" t="s">
        <v>159</v>
      </c>
      <c r="I170" s="67"/>
      <c r="J170" s="68">
        <f t="shared" si="9"/>
        <v>91763.36</v>
      </c>
      <c r="K170" s="68">
        <f t="shared" si="9"/>
        <v>95434</v>
      </c>
      <c r="L170" s="100"/>
    </row>
    <row r="171" spans="2:12" ht="38.25" customHeight="1">
      <c r="B171" s="103" t="s">
        <v>67</v>
      </c>
      <c r="C171" s="104">
        <v>607920</v>
      </c>
      <c r="D171" s="105">
        <v>607920</v>
      </c>
      <c r="E171" s="105">
        <v>607920</v>
      </c>
      <c r="F171" s="105">
        <v>526661</v>
      </c>
      <c r="G171" s="94" t="s">
        <v>32</v>
      </c>
      <c r="H171" s="67" t="s">
        <v>159</v>
      </c>
      <c r="I171" s="94"/>
      <c r="J171" s="96">
        <f t="shared" si="9"/>
        <v>91763.36</v>
      </c>
      <c r="K171" s="96">
        <f t="shared" si="9"/>
        <v>95434</v>
      </c>
      <c r="L171" s="40">
        <f>L172</f>
        <v>0</v>
      </c>
    </row>
    <row r="172" spans="2:11" ht="10.5" customHeight="1">
      <c r="B172" s="19" t="s">
        <v>63</v>
      </c>
      <c r="C172" s="75">
        <v>607920</v>
      </c>
      <c r="D172" s="64">
        <v>607920</v>
      </c>
      <c r="E172" s="64">
        <v>607920</v>
      </c>
      <c r="F172" s="64">
        <v>526661</v>
      </c>
      <c r="G172" s="76" t="s">
        <v>32</v>
      </c>
      <c r="H172" s="67" t="s">
        <v>159</v>
      </c>
      <c r="I172" s="76" t="s">
        <v>46</v>
      </c>
      <c r="J172" s="77">
        <f t="shared" si="9"/>
        <v>91763.36</v>
      </c>
      <c r="K172" s="77">
        <f t="shared" si="9"/>
        <v>95434</v>
      </c>
    </row>
    <row r="173" spans="2:11" ht="22.5" customHeight="1">
      <c r="B173" s="19" t="s">
        <v>51</v>
      </c>
      <c r="C173" s="71"/>
      <c r="D173" s="71"/>
      <c r="E173" s="71"/>
      <c r="F173" s="71"/>
      <c r="G173" s="67" t="s">
        <v>32</v>
      </c>
      <c r="H173" s="67" t="s">
        <v>159</v>
      </c>
      <c r="I173" s="67" t="s">
        <v>47</v>
      </c>
      <c r="J173" s="68">
        <v>91763.36</v>
      </c>
      <c r="K173" s="68">
        <v>95434</v>
      </c>
    </row>
    <row r="174" spans="1:11" ht="10.5" customHeight="1">
      <c r="A174" s="6"/>
      <c r="B174" s="79" t="s">
        <v>33</v>
      </c>
      <c r="C174" s="80">
        <v>12527088</v>
      </c>
      <c r="D174" s="80">
        <v>13487079</v>
      </c>
      <c r="E174" s="80">
        <v>13567076</v>
      </c>
      <c r="F174" s="80">
        <v>12527062</v>
      </c>
      <c r="G174" s="93" t="s">
        <v>79</v>
      </c>
      <c r="H174" s="93"/>
      <c r="I174" s="92"/>
      <c r="J174" s="59">
        <f aca="true" t="shared" si="10" ref="J174:K179">J175</f>
        <v>2897332.96</v>
      </c>
      <c r="K174" s="59">
        <f t="shared" si="10"/>
        <v>2897332.96</v>
      </c>
    </row>
    <row r="175" spans="1:11" ht="10.5" customHeight="1">
      <c r="A175" s="6"/>
      <c r="B175" s="70" t="s">
        <v>95</v>
      </c>
      <c r="C175" s="108"/>
      <c r="D175" s="108"/>
      <c r="E175" s="108"/>
      <c r="F175" s="108"/>
      <c r="G175" s="78" t="s">
        <v>94</v>
      </c>
      <c r="H175" s="78"/>
      <c r="I175" s="109"/>
      <c r="J175" s="54">
        <f t="shared" si="10"/>
        <v>2897332.96</v>
      </c>
      <c r="K175" s="54">
        <f t="shared" si="10"/>
        <v>2897332.96</v>
      </c>
    </row>
    <row r="176" spans="2:11" ht="26.25" customHeight="1">
      <c r="B176" s="69" t="s">
        <v>97</v>
      </c>
      <c r="C176" s="52">
        <v>12217733</v>
      </c>
      <c r="D176" s="52">
        <v>12217729</v>
      </c>
      <c r="E176" s="52">
        <v>12217724</v>
      </c>
      <c r="F176" s="52">
        <v>12217721</v>
      </c>
      <c r="G176" s="67" t="s">
        <v>94</v>
      </c>
      <c r="H176" s="67" t="s">
        <v>137</v>
      </c>
      <c r="I176" s="110"/>
      <c r="J176" s="73">
        <f t="shared" si="10"/>
        <v>2897332.96</v>
      </c>
      <c r="K176" s="73">
        <f t="shared" si="10"/>
        <v>2897332.96</v>
      </c>
    </row>
    <row r="177" spans="2:11" ht="14.25" customHeight="1">
      <c r="B177" s="163" t="s">
        <v>133</v>
      </c>
      <c r="C177" s="52"/>
      <c r="D177" s="52"/>
      <c r="E177" s="52"/>
      <c r="F177" s="52"/>
      <c r="G177" s="67" t="s">
        <v>94</v>
      </c>
      <c r="H177" s="164" t="s">
        <v>135</v>
      </c>
      <c r="I177" s="78"/>
      <c r="J177" s="165">
        <f t="shared" si="10"/>
        <v>2897332.96</v>
      </c>
      <c r="K177" s="165">
        <f t="shared" si="10"/>
        <v>2897332.96</v>
      </c>
    </row>
    <row r="178" spans="2:11" ht="24" customHeight="1">
      <c r="B178" s="163" t="s">
        <v>134</v>
      </c>
      <c r="C178" s="52"/>
      <c r="D178" s="52"/>
      <c r="E178" s="52"/>
      <c r="F178" s="52"/>
      <c r="G178" s="67" t="s">
        <v>94</v>
      </c>
      <c r="H178" s="164" t="s">
        <v>136</v>
      </c>
      <c r="I178" s="78"/>
      <c r="J178" s="165">
        <f t="shared" si="10"/>
        <v>2897332.96</v>
      </c>
      <c r="K178" s="165">
        <f t="shared" si="10"/>
        <v>2897332.96</v>
      </c>
    </row>
    <row r="179" spans="2:11" ht="23.25" customHeight="1">
      <c r="B179" s="86" t="s">
        <v>84</v>
      </c>
      <c r="C179" s="74"/>
      <c r="D179" s="74"/>
      <c r="E179" s="74"/>
      <c r="F179" s="74"/>
      <c r="G179" s="106" t="s">
        <v>94</v>
      </c>
      <c r="H179" s="164" t="s">
        <v>136</v>
      </c>
      <c r="I179" s="95" t="s">
        <v>82</v>
      </c>
      <c r="J179" s="111">
        <f t="shared" si="10"/>
        <v>2897332.96</v>
      </c>
      <c r="K179" s="111">
        <f t="shared" si="10"/>
        <v>2897332.96</v>
      </c>
    </row>
    <row r="180" spans="2:11" ht="11.25" customHeight="1">
      <c r="B180" s="86" t="s">
        <v>85</v>
      </c>
      <c r="C180" s="64"/>
      <c r="D180" s="64"/>
      <c r="E180" s="64"/>
      <c r="F180" s="65"/>
      <c r="G180" s="67" t="s">
        <v>94</v>
      </c>
      <c r="H180" s="164" t="s">
        <v>136</v>
      </c>
      <c r="I180" s="76" t="s">
        <v>83</v>
      </c>
      <c r="J180" s="114">
        <v>2897332.96</v>
      </c>
      <c r="K180" s="114">
        <v>2897332.96</v>
      </c>
    </row>
    <row r="181" spans="2:11" ht="12" customHeight="1">
      <c r="B181" s="1"/>
      <c r="G181" s="1"/>
      <c r="H181" s="1"/>
      <c r="I181" s="1"/>
      <c r="J181" s="1"/>
      <c r="K181" s="1"/>
    </row>
    <row r="182" spans="2:11" ht="26.25" customHeight="1">
      <c r="B182" s="1"/>
      <c r="G182" s="1"/>
      <c r="H182" s="1"/>
      <c r="I182" s="1"/>
      <c r="J182" s="1"/>
      <c r="K182" s="1"/>
    </row>
    <row r="183" spans="2:11" ht="12.75">
      <c r="B183" s="1"/>
      <c r="G183" s="1"/>
      <c r="H183" s="1"/>
      <c r="I183" s="1"/>
      <c r="J183" s="1"/>
      <c r="K183" s="1"/>
    </row>
    <row r="184" spans="2:11" ht="12.75">
      <c r="B184" s="81"/>
      <c r="C184" s="82"/>
      <c r="D184" s="82"/>
      <c r="E184" s="82"/>
      <c r="F184" s="82"/>
      <c r="G184" s="83"/>
      <c r="H184" s="84"/>
      <c r="I184" s="83"/>
      <c r="J184" s="83"/>
      <c r="K184" s="85"/>
    </row>
  </sheetData>
  <sheetProtection/>
  <mergeCells count="10">
    <mergeCell ref="J11:J12"/>
    <mergeCell ref="G11:G13"/>
    <mergeCell ref="H11:H13"/>
    <mergeCell ref="I11:I13"/>
    <mergeCell ref="G2:L5"/>
    <mergeCell ref="B6:L6"/>
    <mergeCell ref="L12:L13"/>
    <mergeCell ref="B11:B13"/>
    <mergeCell ref="K11:K13"/>
    <mergeCell ref="B7:L9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2020-07-20T09:25:36Z</cp:lastPrinted>
  <dcterms:created xsi:type="dcterms:W3CDTF">2009-02-03T11:21:42Z</dcterms:created>
  <dcterms:modified xsi:type="dcterms:W3CDTF">2020-12-22T05:41:56Z</dcterms:modified>
  <cp:category/>
  <cp:version/>
  <cp:contentType/>
  <cp:contentStatus/>
</cp:coreProperties>
</file>