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90" windowWidth="15195" windowHeight="9015" activeTab="0"/>
  </bookViews>
  <sheets>
    <sheet name="анализ 1" sheetId="1" r:id="rId1"/>
    <sheet name="Лист1" sheetId="2" r:id="rId2"/>
    <sheet name="Отчет о совместимости" sheetId="3" r:id="rId3"/>
  </sheets>
  <definedNames>
    <definedName name="_xlnm.Print_Titles" localSheetId="0">'анализ 1'!$12:$14</definedName>
    <definedName name="_xlnm.Print_Area" localSheetId="0">'анализ 1'!$B$1:$I$212</definedName>
  </definedNames>
  <calcPr fullCalcOnLoad="1"/>
</workbook>
</file>

<file path=xl/sharedStrings.xml><?xml version="1.0" encoding="utf-8"?>
<sst xmlns="http://schemas.openxmlformats.org/spreadsheetml/2006/main" count="660" uniqueCount="215">
  <si>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</si>
  <si>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</si>
  <si>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</si>
  <si>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</si>
  <si>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</si>
  <si>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</si>
  <si>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</si>
  <si>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</si>
  <si>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</si>
  <si>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</si>
  <si>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</si>
  <si>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</si>
  <si>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</si>
  <si>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</si>
  <si>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</si>
  <si>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</si>
  <si>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</si>
  <si>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</si>
  <si>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</si>
  <si>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</si>
  <si>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</si>
  <si>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</si>
  <si>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</si>
  <si>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</si>
  <si>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</si>
  <si>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</si>
  <si>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</si>
  <si>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</si>
  <si>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</si>
  <si>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</si>
  <si>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</si>
  <si>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</si>
  <si>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</si>
  <si>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</si>
  <si>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</si>
  <si>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</si>
  <si>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</si>
  <si>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</si>
  <si>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</si>
  <si>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</si>
  <si>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</si>
  <si>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</si>
  <si>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</si>
  <si>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</si>
  <si>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</si>
  <si>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</si>
  <si>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</si>
  <si>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</si>
  <si>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</si>
  <si>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</si>
  <si>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</si>
  <si>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</si>
  <si>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</si>
  <si>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</si>
  <si>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</si>
  <si>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</si>
  <si>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</si>
  <si>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</si>
  <si>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</si>
  <si>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</si>
  <si>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</si>
  <si>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</si>
  <si>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</si>
  <si>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</si>
  <si>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</si>
  <si>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0500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</si>
  <si>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</si>
  <si>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</si>
  <si>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</si>
  <si>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</si>
  <si>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</si>
  <si>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</si>
  <si>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</si>
  <si>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</si>
  <si>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</si>
  <si>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</si>
  <si>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</si>
  <si>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</si>
  <si>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</si>
  <si>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</si>
  <si>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</si>
  <si>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</si>
  <si>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</si>
  <si>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</si>
  <si>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</si>
  <si>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</si>
  <si>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</si>
  <si>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</si>
  <si>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</si>
  <si>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</si>
  <si>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</si>
  <si>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</si>
  <si>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</si>
  <si>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Реализация мероприятий по внесению изменений в генеральные планы и правила по землепользованию и застройке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</si>
  <si>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</si>
  <si>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</si>
  <si>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к Решению поселкового Собрания сельского поселения</t>
  </si>
  <si>
    <t>261</t>
  </si>
  <si>
    <t>Благоустройство дворовых территорий и территорий соответствующего функционального назначения</t>
  </si>
  <si>
    <t>Физическая культура</t>
  </si>
  <si>
    <t>1101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</si>
  <si>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</si>
  <si>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Ведомственная структура расходов бюджета сельского поселения «Поселок Детчино» на 2020 год</t>
  </si>
  <si>
    <t xml:space="preserve">        Мероприятия, направленные на энергосбережение и повышение энергоэффективности</t>
  </si>
  <si>
    <t>Отчет о совместимости для Приложение № 2 Распределение расходов на 2020г.xls</t>
  </si>
  <si>
    <t>Дата отчета: 31.10.2019 16:00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</si>
  <si>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</si>
  <si>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</si>
  <si>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</si>
  <si>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</si>
  <si>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</si>
  <si>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</si>
  <si>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Обеспечение проведения выборов и референдумов</t>
  </si>
  <si>
    <t>0107</t>
  </si>
  <si>
    <t xml:space="preserve">Реализация мероприятий по благоустройству сельских территориий 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</si>
  <si>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</si>
  <si>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бюджетным учреждениям </t>
  </si>
  <si>
    <t>Муниципальная  программа сельского поселения "Поселок Детчино" "Развитие культуры в сельском поселении "</t>
  </si>
  <si>
    <t>Муниципальная  программа сельского поселения "Поселок Детчино" "Сохранение и развитие муниципальных библиотек в сельском поселении"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</si>
  <si>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</si>
  <si>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Иные закупки товаров, работ и услуг для обеспечения государственных (муниципальных) нужд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</si>
  <si>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</si>
  <si>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Обеспечение проведения выборов и референдумов на территории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</si>
  <si>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</si>
  <si>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</si>
  <si>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</si>
  <si>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>Реализация мероприятий по вывозу ТКО сельских поселений</t>
  </si>
  <si>
    <t>Закупка товаров, работ и услуг для государственных (муниципальных) нужд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</si>
  <si>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</si>
  <si>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Предупреждение и ликвидация последствий чрезвычайных ситуаций природного и техногенного характера, гражданская оборона</t>
  </si>
  <si>
    <t>90 0 00 00000</t>
  </si>
  <si>
    <t xml:space="preserve">        Содержание.капитальный ремонт и ремонт дорог муниципального значения</t>
  </si>
  <si>
    <t>Мероприятия по содержанию общего имущества не приватизированного жилого фонда в многоквартирных домах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</si>
  <si>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</si>
  <si>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>Муниципальная программа сельского поселения"Поселок Детчино" "Благоустройство территорий сельского поселения "Поселок Детчино"</t>
  </si>
  <si>
    <t>05 0 00 00000</t>
  </si>
  <si>
    <t xml:space="preserve">        Благоустройство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</si>
  <si>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</si>
  <si>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</si>
  <si>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>81 0 00 00000</t>
  </si>
  <si>
    <t>81 0 00 00400</t>
  </si>
  <si>
    <t>74 0 00 00000</t>
  </si>
  <si>
    <t>74 0 00 00400</t>
  </si>
  <si>
    <t>74 0 00 00450</t>
  </si>
  <si>
    <t>90 0 00 00600</t>
  </si>
  <si>
    <t>90 0 01 03000</t>
  </si>
  <si>
    <t>90 0 00 00920</t>
  </si>
  <si>
    <t>90 0 00 00200</t>
  </si>
  <si>
    <t>99 9 00 00000</t>
  </si>
  <si>
    <t>99 9 00 51180</t>
  </si>
  <si>
    <t>90 0 00 01000</t>
  </si>
  <si>
    <t>04 0 00 00000</t>
  </si>
  <si>
    <t>04 1 01 04090</t>
  </si>
  <si>
    <t>90 0 02 04090</t>
  </si>
  <si>
    <t>30 0 00 00030</t>
  </si>
  <si>
    <t>06 0 02 11110</t>
  </si>
  <si>
    <t>05 0 01 00525</t>
  </si>
  <si>
    <t>05 0 01 00125</t>
  </si>
  <si>
    <t>08 1 00 00000</t>
  </si>
  <si>
    <t>08 1 01 00260</t>
  </si>
  <si>
    <t>08 3 01 00027</t>
  </si>
  <si>
    <t>08 1 А1 55192</t>
  </si>
  <si>
    <t>08 2 01 00029</t>
  </si>
  <si>
    <t>02 0 01 00028</t>
  </si>
  <si>
    <t xml:space="preserve">            Центральный аппарат</t>
  </si>
  <si>
    <t xml:space="preserve">Выполнение других обязательств государства </t>
  </si>
  <si>
    <t xml:space="preserve">          Основное мероприятие "Стимулирование глав администраций сельских поселений"</t>
  </si>
  <si>
    <t>90 0 01 00000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</si>
  <si>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</si>
  <si>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</si>
  <si>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 xml:space="preserve">            Поддержка дорожного хозяйства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</si>
  <si>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</si>
  <si>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</si>
  <si>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</si>
  <si>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09 0 01 00030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</si>
  <si>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</si>
  <si>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</si>
  <si>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</si>
  <si>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</si>
  <si>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</si>
  <si>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</si>
  <si>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</si>
  <si>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</si>
  <si>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 xml:space="preserve">05 0 01 00000 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</si>
  <si>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</si>
  <si>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90 0 00 18004</t>
  </si>
  <si>
    <t>90 0 00 00790</t>
  </si>
  <si>
    <t>05 0 01 02100</t>
  </si>
  <si>
    <t>05 0 01 02130</t>
  </si>
  <si>
    <t>50 0 00 S7030</t>
  </si>
  <si>
    <t>06 0 F2 55550</t>
  </si>
  <si>
    <t>05 0 01 L5760</t>
  </si>
  <si>
    <t>20 0 01 01204</t>
  </si>
  <si>
    <t xml:space="preserve">"Поселок Детчино" «О внесении изменений в решение поселкового Собрания № 82 от 20.12.2019г. «О бюджете сельского поселения «Поселок Детчино» на 2020 год и плановый период 2021-2022 гг »                                                                </t>
  </si>
  <si>
    <t>Приложение №2</t>
  </si>
  <si>
    <t xml:space="preserve"> Утверждено на 2020 год</t>
  </si>
  <si>
    <t xml:space="preserve"> Поправки +,-</t>
  </si>
  <si>
    <t>С учетом изменений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</si>
  <si>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</si>
  <si>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</si>
  <si>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</si>
  <si>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Обеспечение финансовой устойчивости муниципальных образований Калужской области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</si>
  <si>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</si>
  <si>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</si>
  <si>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1006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</si>
  <si>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</si>
  <si>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</si>
  <si>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</si>
  <si>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</si>
  <si>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Другие вопросы в области социальной политики</t>
  </si>
  <si>
    <t>90 0 04 01500</t>
  </si>
  <si>
    <t>06 0 F2 S5550</t>
  </si>
  <si>
    <t>05 0 01 S0250</t>
  </si>
  <si>
    <t>90 0 04 S0240</t>
  </si>
  <si>
    <t>от "26 " июня   2020 года  № 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</si>
</sst>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29" borderId="7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0" borderId="12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38" fillId="0" borderId="1" xfId="66" applyNumberFormat="1" applyFont="1" applyAlignment="1" applyProtection="1">
      <alignment vertical="top" wrapText="1"/>
      <protection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5" xfId="0" applyNumberFormat="1" applyFont="1" applyFill="1" applyBorder="1" applyAlignment="1">
      <alignment horizontal="left" vertical="center"/>
    </xf>
    <xf numFmtId="4" fontId="1" fillId="35" borderId="15" xfId="0" applyNumberFormat="1" applyFont="1" applyFill="1" applyBorder="1" applyAlignment="1">
      <alignment horizontal="righ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5" xfId="0" applyNumberFormat="1" applyFont="1" applyFill="1" applyBorder="1" applyAlignment="1">
      <alignment horizontal="left" vertical="center"/>
    </xf>
    <xf numFmtId="49" fontId="1" fillId="35" borderId="19" xfId="0" applyNumberFormat="1" applyFont="1" applyFill="1" applyBorder="1" applyAlignment="1">
      <alignment horizontal="left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2" fontId="1" fillId="35" borderId="15" xfId="0" applyNumberFormat="1" applyFont="1" applyFill="1" applyBorder="1" applyAlignment="1">
      <alignment horizontal="right" vertical="center"/>
    </xf>
    <xf numFmtId="0" fontId="38" fillId="0" borderId="1" xfId="50" applyNumberFormat="1" applyFill="1" applyProtection="1">
      <alignment horizontal="left" vertical="top" wrapText="1"/>
      <protection/>
    </xf>
    <xf numFmtId="49" fontId="1" fillId="35" borderId="30" xfId="0" applyNumberFormat="1" applyFont="1" applyFill="1" applyBorder="1" applyAlignment="1">
      <alignment horizontal="left" vertical="center"/>
    </xf>
    <xf numFmtId="1" fontId="38" fillId="0" borderId="31" xfId="43" applyNumberFormat="1" applyFont="1" applyBorder="1" applyAlignment="1" applyProtection="1">
      <alignment horizontal="left" vertical="top" shrinkToFit="1"/>
      <protection/>
    </xf>
    <xf numFmtId="49" fontId="1" fillId="35" borderId="18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wrapText="1"/>
    </xf>
    <xf numFmtId="0" fontId="8" fillId="36" borderId="15" xfId="0" applyFont="1" applyFill="1" applyBorder="1" applyAlignment="1">
      <alignment horizontal="left" wrapText="1"/>
    </xf>
    <xf numFmtId="0" fontId="38" fillId="0" borderId="1" xfId="66" applyNumberFormat="1" applyFont="1" applyProtection="1">
      <alignment vertical="top" wrapText="1"/>
      <protection/>
    </xf>
    <xf numFmtId="49" fontId="2" fillId="0" borderId="20" xfId="0" applyNumberFormat="1" applyFont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3" fontId="2" fillId="0" borderId="33" xfId="0" applyNumberFormat="1" applyFont="1" applyBorder="1" applyAlignment="1">
      <alignment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6" applyNumberFormat="1" applyFont="1" applyAlignment="1" applyProtection="1">
      <alignment horizontal="righ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2" fillId="0" borderId="3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35" borderId="15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2" fontId="1" fillId="0" borderId="18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left" vertical="center"/>
    </xf>
    <xf numFmtId="4" fontId="2" fillId="35" borderId="19" xfId="0" applyNumberFormat="1" applyFont="1" applyFill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right" vertical="center"/>
    </xf>
    <xf numFmtId="49" fontId="1" fillId="0" borderId="37" xfId="0" applyNumberFormat="1" applyFont="1" applyFill="1" applyBorder="1" applyAlignment="1">
      <alignment horizontal="left" vertical="center"/>
    </xf>
    <xf numFmtId="3" fontId="2" fillId="0" borderId="38" xfId="0" applyNumberFormat="1" applyFont="1" applyBorder="1" applyAlignment="1">
      <alignment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8" fillId="0" borderId="1" xfId="50" applyNumberFormat="1" applyProtection="1">
      <alignment horizontal="left" vertical="top" wrapText="1"/>
      <protection/>
    </xf>
    <xf numFmtId="0" fontId="1" fillId="0" borderId="18" xfId="0" applyFont="1" applyBorder="1" applyAlignment="1">
      <alignment horizontal="left" vertical="top" wrapText="1"/>
    </xf>
    <xf numFmtId="49" fontId="1" fillId="35" borderId="35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 wrapText="1"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Fill="1" applyBorder="1" applyAlignment="1">
      <alignment horizontal="right" vertical="center"/>
    </xf>
    <xf numFmtId="0" fontId="41" fillId="0" borderId="1" xfId="50" applyNumberFormat="1" applyFont="1" applyFill="1" applyProtection="1">
      <alignment horizontal="left" vertical="top" wrapText="1"/>
      <protection/>
    </xf>
    <xf numFmtId="2" fontId="2" fillId="0" borderId="18" xfId="0" applyNumberFormat="1" applyFont="1" applyBorder="1" applyAlignment="1">
      <alignment/>
    </xf>
    <xf numFmtId="0" fontId="2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view="pageBreakPreview" zoomScaleNormal="75" zoomScaleSheetLayoutView="100" zoomScalePageLayoutView="0" workbookViewId="0" topLeftCell="B1">
      <selection activeCell="B7" sqref="B7"/>
    </sheetView>
  </sheetViews>
  <sheetFormatPr defaultColWidth="9.00390625" defaultRowHeight="12.75"/>
  <cols>
    <col min="1" max="1" width="4.25390625" style="1" hidden="1" customWidth="1"/>
    <col min="2" max="2" width="66.375" style="8" customWidth="1"/>
    <col min="3" max="3" width="7.625" style="1" customWidth="1"/>
    <col min="4" max="4" width="10.00390625" style="14" customWidth="1"/>
    <col min="5" max="5" width="11.75390625" style="20" customWidth="1"/>
    <col min="6" max="6" width="6.875" style="14" customWidth="1"/>
    <col min="7" max="8" width="13.375" style="4" customWidth="1"/>
    <col min="9" max="9" width="12.00390625" style="1" customWidth="1"/>
    <col min="10" max="16384" width="9.125" style="1" customWidth="1"/>
  </cols>
  <sheetData>
    <row r="1" spans="4:8" ht="12.75">
      <c r="D1" s="22" t="s">
        <v>194</v>
      </c>
      <c r="E1" s="22"/>
      <c r="G1" s="22"/>
      <c r="H1" s="22"/>
    </row>
    <row r="2" spans="4:8" ht="12.75">
      <c r="D2" s="22" t="s">
        <v>96</v>
      </c>
      <c r="E2" s="22"/>
      <c r="G2" s="22"/>
      <c r="H2" s="22"/>
    </row>
    <row r="3" spans="4:8" ht="6" customHeight="1" hidden="1">
      <c r="D3" s="165" t="s">
        <v>193</v>
      </c>
      <c r="E3" s="166"/>
      <c r="F3" s="166"/>
      <c r="G3" s="166"/>
      <c r="H3" s="147"/>
    </row>
    <row r="4" spans="4:8" ht="6.75" customHeight="1">
      <c r="D4" s="166"/>
      <c r="E4" s="166"/>
      <c r="F4" s="166"/>
      <c r="G4" s="166"/>
      <c r="H4" s="147"/>
    </row>
    <row r="5" spans="4:8" ht="9" customHeight="1">
      <c r="D5" s="166"/>
      <c r="E5" s="166"/>
      <c r="F5" s="166"/>
      <c r="G5" s="166"/>
      <c r="H5" s="147"/>
    </row>
    <row r="6" spans="2:8" ht="50.25" customHeight="1">
      <c r="B6" s="149"/>
      <c r="D6" s="166"/>
      <c r="E6" s="166"/>
      <c r="F6" s="166"/>
      <c r="G6" s="166"/>
      <c r="H6" s="147"/>
    </row>
    <row r="7" spans="4:8" ht="12.75">
      <c r="D7" s="165" t="s">
        <v>214</v>
      </c>
      <c r="E7" s="165"/>
      <c r="F7" s="165"/>
      <c r="G7" s="165"/>
      <c r="H7" s="146"/>
    </row>
    <row r="8" spans="2:8" ht="23.25" customHeight="1">
      <c r="B8" s="175" t="s">
        <v>102</v>
      </c>
      <c r="C8" s="175"/>
      <c r="D8" s="175"/>
      <c r="E8" s="175"/>
      <c r="F8" s="175"/>
      <c r="G8" s="175"/>
      <c r="H8" s="148"/>
    </row>
    <row r="9" spans="2:8" ht="5.25" customHeight="1">
      <c r="B9" s="175"/>
      <c r="C9" s="175"/>
      <c r="D9" s="175"/>
      <c r="E9" s="175"/>
      <c r="F9" s="175"/>
      <c r="G9" s="175"/>
      <c r="H9" s="148"/>
    </row>
    <row r="10" spans="2:8" ht="11.25" customHeight="1" hidden="1">
      <c r="B10" s="175"/>
      <c r="C10" s="175"/>
      <c r="D10" s="175"/>
      <c r="E10" s="175"/>
      <c r="F10" s="175"/>
      <c r="G10" s="175"/>
      <c r="H10" s="148"/>
    </row>
    <row r="11" ht="13.5" thickBot="1">
      <c r="G11" s="4" t="s">
        <v>14</v>
      </c>
    </row>
    <row r="12" spans="2:9" ht="24.75" customHeight="1" thickBot="1">
      <c r="B12" s="167" t="s">
        <v>3</v>
      </c>
      <c r="C12" s="159" t="s">
        <v>95</v>
      </c>
      <c r="D12" s="169" t="s">
        <v>15</v>
      </c>
      <c r="E12" s="169" t="s">
        <v>16</v>
      </c>
      <c r="F12" s="172" t="s">
        <v>17</v>
      </c>
      <c r="G12" s="162" t="s">
        <v>195</v>
      </c>
      <c r="H12" s="162" t="s">
        <v>196</v>
      </c>
      <c r="I12" s="162" t="s">
        <v>197</v>
      </c>
    </row>
    <row r="13" spans="2:9" ht="18.75" customHeight="1" thickBot="1">
      <c r="B13" s="167"/>
      <c r="C13" s="160"/>
      <c r="D13" s="170"/>
      <c r="E13" s="170"/>
      <c r="F13" s="173"/>
      <c r="G13" s="163"/>
      <c r="H13" s="163"/>
      <c r="I13" s="163"/>
    </row>
    <row r="14" spans="2:9" ht="0.75" customHeight="1" hidden="1" thickBot="1">
      <c r="B14" s="168"/>
      <c r="C14" s="161"/>
      <c r="D14" s="171"/>
      <c r="E14" s="171"/>
      <c r="F14" s="174"/>
      <c r="G14" s="164"/>
      <c r="H14" s="164"/>
      <c r="I14" s="164"/>
    </row>
    <row r="15" spans="2:9" s="3" customFormat="1" ht="13.5" thickBot="1">
      <c r="B15" s="9" t="s">
        <v>2</v>
      </c>
      <c r="C15" s="88"/>
      <c r="D15" s="15"/>
      <c r="E15" s="21"/>
      <c r="F15" s="83"/>
      <c r="G15" s="85">
        <f>G16</f>
        <v>54965076.22</v>
      </c>
      <c r="H15" s="85">
        <f>H16</f>
        <v>5926173.949999999</v>
      </c>
      <c r="I15" s="85">
        <f>I16</f>
        <v>60891250.17</v>
      </c>
    </row>
    <row r="16" spans="2:9" s="3" customFormat="1" ht="12.75">
      <c r="B16" s="10" t="s">
        <v>41</v>
      </c>
      <c r="C16" s="80"/>
      <c r="D16" s="16"/>
      <c r="E16" s="16"/>
      <c r="F16" s="16"/>
      <c r="G16" s="84">
        <f>G17+G63+G71+G82+G103+G159+G178+G188</f>
        <v>54965076.22</v>
      </c>
      <c r="H16" s="84">
        <f>H17+H63+H71+H82+H103+H159+H178+H188</f>
        <v>5926173.949999999</v>
      </c>
      <c r="I16" s="84">
        <f>I17+I63+I71+I82+I103+I159+I178+I188</f>
        <v>60891250.17</v>
      </c>
    </row>
    <row r="17" spans="2:9" s="3" customFormat="1" ht="12.75">
      <c r="B17" s="11" t="s">
        <v>4</v>
      </c>
      <c r="C17" s="81">
        <v>261</v>
      </c>
      <c r="D17" s="17" t="s">
        <v>18</v>
      </c>
      <c r="E17" s="17"/>
      <c r="F17" s="17"/>
      <c r="G17" s="5">
        <f>G18+G27+G41+G46+G51</f>
        <v>13828103.399999999</v>
      </c>
      <c r="H17" s="5">
        <f>H18+H27+H41+H46+H51</f>
        <v>-52000</v>
      </c>
      <c r="I17" s="5">
        <f>I18+I27+I41+I46+I51</f>
        <v>13776103.399999999</v>
      </c>
    </row>
    <row r="18" spans="2:9" s="2" customFormat="1" ht="42" customHeight="1">
      <c r="B18" s="12" t="s">
        <v>5</v>
      </c>
      <c r="C18" s="81">
        <v>261</v>
      </c>
      <c r="D18" s="18" t="s">
        <v>19</v>
      </c>
      <c r="E18" s="18"/>
      <c r="F18" s="18"/>
      <c r="G18" s="6">
        <f>G19+G24</f>
        <v>72080</v>
      </c>
      <c r="H18" s="6"/>
      <c r="I18" s="6">
        <f>I19+I24</f>
        <v>72080</v>
      </c>
    </row>
    <row r="19" spans="2:9" s="2" customFormat="1" ht="13.5" customHeight="1">
      <c r="B19" s="13" t="s">
        <v>42</v>
      </c>
      <c r="C19" s="81">
        <v>261</v>
      </c>
      <c r="D19" s="19" t="s">
        <v>20</v>
      </c>
      <c r="E19" s="19" t="s">
        <v>139</v>
      </c>
      <c r="F19" s="19"/>
      <c r="G19" s="7">
        <f>G21</f>
        <v>3700</v>
      </c>
      <c r="H19" s="7"/>
      <c r="I19" s="7">
        <f>I21</f>
        <v>3700</v>
      </c>
    </row>
    <row r="20" spans="2:9" s="2" customFormat="1" ht="13.5" customHeight="1">
      <c r="B20" s="121" t="s">
        <v>164</v>
      </c>
      <c r="C20" s="122" t="s">
        <v>97</v>
      </c>
      <c r="D20" s="122" t="s">
        <v>20</v>
      </c>
      <c r="E20" s="123" t="s">
        <v>140</v>
      </c>
      <c r="F20" s="19"/>
      <c r="G20" s="7">
        <f>G21</f>
        <v>3700</v>
      </c>
      <c r="H20" s="7"/>
      <c r="I20" s="7">
        <f>I21</f>
        <v>3700</v>
      </c>
    </row>
    <row r="21" spans="2:9" ht="12.75">
      <c r="B21" s="13" t="s">
        <v>49</v>
      </c>
      <c r="C21" s="81">
        <v>261</v>
      </c>
      <c r="D21" s="19" t="s">
        <v>20</v>
      </c>
      <c r="E21" s="19" t="s">
        <v>140</v>
      </c>
      <c r="F21" s="19" t="s">
        <v>45</v>
      </c>
      <c r="G21" s="7">
        <f>G22</f>
        <v>3700</v>
      </c>
      <c r="H21" s="7"/>
      <c r="I21" s="7">
        <f>I22</f>
        <v>3700</v>
      </c>
    </row>
    <row r="22" spans="2:9" ht="25.5">
      <c r="B22" s="13" t="s">
        <v>50</v>
      </c>
      <c r="C22" s="81">
        <v>261</v>
      </c>
      <c r="D22" s="19" t="s">
        <v>20</v>
      </c>
      <c r="E22" s="19" t="s">
        <v>140</v>
      </c>
      <c r="F22" s="19" t="s">
        <v>46</v>
      </c>
      <c r="G22" s="7">
        <v>3700</v>
      </c>
      <c r="H22" s="7"/>
      <c r="I22" s="7">
        <v>3700</v>
      </c>
    </row>
    <row r="23" spans="2:9" ht="12.75">
      <c r="B23" s="13" t="s">
        <v>72</v>
      </c>
      <c r="C23" s="81">
        <v>261</v>
      </c>
      <c r="D23" s="19" t="s">
        <v>20</v>
      </c>
      <c r="E23" s="19" t="s">
        <v>130</v>
      </c>
      <c r="F23" s="19"/>
      <c r="G23" s="7"/>
      <c r="H23" s="7"/>
      <c r="I23" s="7"/>
    </row>
    <row r="24" spans="2:9" ht="24" customHeight="1">
      <c r="B24" s="13" t="s">
        <v>84</v>
      </c>
      <c r="C24" s="81">
        <v>261</v>
      </c>
      <c r="D24" s="19" t="s">
        <v>20</v>
      </c>
      <c r="E24" s="19" t="s">
        <v>185</v>
      </c>
      <c r="F24" s="19"/>
      <c r="G24" s="7">
        <f>G26</f>
        <v>68380</v>
      </c>
      <c r="H24" s="7"/>
      <c r="I24" s="7">
        <f>I26</f>
        <v>68380</v>
      </c>
    </row>
    <row r="25" spans="2:9" ht="14.25" customHeight="1">
      <c r="B25" s="110" t="s">
        <v>55</v>
      </c>
      <c r="C25" s="81">
        <v>261</v>
      </c>
      <c r="D25" s="19" t="s">
        <v>20</v>
      </c>
      <c r="E25" s="19" t="s">
        <v>185</v>
      </c>
      <c r="F25" s="19" t="s">
        <v>22</v>
      </c>
      <c r="G25" s="7">
        <f>G26</f>
        <v>68380</v>
      </c>
      <c r="H25" s="7"/>
      <c r="I25" s="7">
        <f>I26</f>
        <v>68380</v>
      </c>
    </row>
    <row r="26" spans="2:9" ht="12.75">
      <c r="B26" s="13" t="s">
        <v>38</v>
      </c>
      <c r="C26" s="81">
        <v>261</v>
      </c>
      <c r="D26" s="19" t="s">
        <v>20</v>
      </c>
      <c r="E26" s="19" t="s">
        <v>185</v>
      </c>
      <c r="F26" s="19" t="s">
        <v>40</v>
      </c>
      <c r="G26" s="7">
        <v>68380</v>
      </c>
      <c r="H26" s="7"/>
      <c r="I26" s="7">
        <v>68380</v>
      </c>
    </row>
    <row r="27" spans="2:9" s="2" customFormat="1" ht="41.25" customHeight="1">
      <c r="B27" s="12" t="s">
        <v>7</v>
      </c>
      <c r="C27" s="81">
        <v>261</v>
      </c>
      <c r="D27" s="18" t="s">
        <v>21</v>
      </c>
      <c r="E27" s="18"/>
      <c r="F27" s="18"/>
      <c r="G27" s="6">
        <f>G28</f>
        <v>9426007.7</v>
      </c>
      <c r="H27" s="6"/>
      <c r="I27" s="6">
        <f>I28</f>
        <v>9426007.7</v>
      </c>
    </row>
    <row r="28" spans="2:9" ht="25.5">
      <c r="B28" s="13" t="s">
        <v>125</v>
      </c>
      <c r="C28" s="81">
        <v>261</v>
      </c>
      <c r="D28" s="19" t="s">
        <v>21</v>
      </c>
      <c r="E28" s="19" t="s">
        <v>141</v>
      </c>
      <c r="F28" s="19"/>
      <c r="G28" s="7">
        <f>G31+G38</f>
        <v>9426007.7</v>
      </c>
      <c r="H28" s="7"/>
      <c r="I28" s="7">
        <f>I31+I38</f>
        <v>9426007.7</v>
      </c>
    </row>
    <row r="29" spans="2:9" ht="25.5" customHeight="1" hidden="1">
      <c r="B29" s="13" t="s">
        <v>10</v>
      </c>
      <c r="C29" s="81">
        <v>261</v>
      </c>
      <c r="D29" s="19" t="s">
        <v>21</v>
      </c>
      <c r="E29" s="19" t="s">
        <v>23</v>
      </c>
      <c r="F29" s="19"/>
      <c r="G29" s="7">
        <v>0</v>
      </c>
      <c r="H29" s="7"/>
      <c r="I29" s="7">
        <v>0</v>
      </c>
    </row>
    <row r="30" spans="2:9" ht="12.75" customHeight="1" hidden="1">
      <c r="B30" s="13" t="s">
        <v>6</v>
      </c>
      <c r="C30" s="81">
        <v>261</v>
      </c>
      <c r="D30" s="19" t="s">
        <v>21</v>
      </c>
      <c r="E30" s="19" t="s">
        <v>23</v>
      </c>
      <c r="F30" s="19" t="s">
        <v>22</v>
      </c>
      <c r="G30" s="7"/>
      <c r="H30" s="7"/>
      <c r="I30" s="7"/>
    </row>
    <row r="31" spans="2:9" ht="12.75">
      <c r="B31" s="13" t="s">
        <v>9</v>
      </c>
      <c r="C31" s="81">
        <v>261</v>
      </c>
      <c r="D31" s="19" t="s">
        <v>21</v>
      </c>
      <c r="E31" s="19" t="s">
        <v>142</v>
      </c>
      <c r="F31" s="19"/>
      <c r="G31" s="7">
        <f>G32+G34</f>
        <v>8552258.7</v>
      </c>
      <c r="H31" s="7"/>
      <c r="I31" s="7">
        <f>I32+I34+I36</f>
        <v>8552258.7</v>
      </c>
    </row>
    <row r="32" spans="2:9" ht="39" customHeight="1">
      <c r="B32" s="13" t="s">
        <v>47</v>
      </c>
      <c r="C32" s="81">
        <v>261</v>
      </c>
      <c r="D32" s="19" t="s">
        <v>21</v>
      </c>
      <c r="E32" s="19" t="s">
        <v>142</v>
      </c>
      <c r="F32" s="19" t="s">
        <v>43</v>
      </c>
      <c r="G32" s="7">
        <f>G33</f>
        <v>6417297</v>
      </c>
      <c r="H32" s="7"/>
      <c r="I32" s="7">
        <f>I33</f>
        <v>6417297</v>
      </c>
    </row>
    <row r="33" spans="2:9" ht="12.75">
      <c r="B33" s="13" t="s">
        <v>48</v>
      </c>
      <c r="C33" s="81">
        <v>261</v>
      </c>
      <c r="D33" s="19" t="s">
        <v>21</v>
      </c>
      <c r="E33" s="19" t="s">
        <v>142</v>
      </c>
      <c r="F33" s="19" t="s">
        <v>44</v>
      </c>
      <c r="G33" s="7">
        <v>6417297</v>
      </c>
      <c r="H33" s="7"/>
      <c r="I33" s="7">
        <v>6417297</v>
      </c>
    </row>
    <row r="34" spans="2:9" ht="13.5" customHeight="1">
      <c r="B34" s="13" t="s">
        <v>49</v>
      </c>
      <c r="C34" s="81">
        <v>261</v>
      </c>
      <c r="D34" s="19" t="s">
        <v>21</v>
      </c>
      <c r="E34" s="19" t="s">
        <v>142</v>
      </c>
      <c r="F34" s="19" t="s">
        <v>45</v>
      </c>
      <c r="G34" s="27">
        <f>G35</f>
        <v>2134961.7</v>
      </c>
      <c r="H34" s="27">
        <f>H35</f>
        <v>-30000</v>
      </c>
      <c r="I34" s="27">
        <f>I35</f>
        <v>2104961.7</v>
      </c>
    </row>
    <row r="35" spans="2:9" ht="25.5">
      <c r="B35" s="13" t="s">
        <v>50</v>
      </c>
      <c r="C35" s="81">
        <v>261</v>
      </c>
      <c r="D35" s="19" t="s">
        <v>21</v>
      </c>
      <c r="E35" s="19" t="s">
        <v>142</v>
      </c>
      <c r="F35" s="30" t="s">
        <v>46</v>
      </c>
      <c r="G35" s="7">
        <v>2134961.7</v>
      </c>
      <c r="H35" s="7">
        <f>I35-G35</f>
        <v>-30000</v>
      </c>
      <c r="I35" s="7">
        <v>2104961.7</v>
      </c>
    </row>
    <row r="36" spans="2:9" ht="12.75">
      <c r="B36" s="150" t="s">
        <v>51</v>
      </c>
      <c r="C36" s="81">
        <v>261</v>
      </c>
      <c r="D36" s="19" t="s">
        <v>21</v>
      </c>
      <c r="E36" s="19" t="s">
        <v>142</v>
      </c>
      <c r="F36" s="30" t="s">
        <v>52</v>
      </c>
      <c r="G36" s="7">
        <v>0</v>
      </c>
      <c r="H36" s="7">
        <f>H37</f>
        <v>30000</v>
      </c>
      <c r="I36" s="7">
        <f>I37</f>
        <v>30000</v>
      </c>
    </row>
    <row r="37" spans="2:9" ht="12.75">
      <c r="B37" s="150" t="s">
        <v>198</v>
      </c>
      <c r="C37" s="81">
        <v>261</v>
      </c>
      <c r="D37" s="19" t="s">
        <v>21</v>
      </c>
      <c r="E37" s="19" t="s">
        <v>142</v>
      </c>
      <c r="F37" s="30" t="s">
        <v>199</v>
      </c>
      <c r="G37" s="7">
        <v>0</v>
      </c>
      <c r="H37" s="7">
        <v>30000</v>
      </c>
      <c r="I37" s="7">
        <f>G37+H37</f>
        <v>30000</v>
      </c>
    </row>
    <row r="38" spans="2:9" ht="25.5">
      <c r="B38" s="13" t="s">
        <v>53</v>
      </c>
      <c r="C38" s="81">
        <v>261</v>
      </c>
      <c r="D38" s="19" t="s">
        <v>21</v>
      </c>
      <c r="E38" s="19" t="s">
        <v>143</v>
      </c>
      <c r="F38" s="19"/>
      <c r="G38" s="7">
        <f>G39</f>
        <v>873749</v>
      </c>
      <c r="H38" s="7"/>
      <c r="I38" s="7">
        <f>I39</f>
        <v>873749</v>
      </c>
    </row>
    <row r="39" spans="2:9" ht="38.25" customHeight="1">
      <c r="B39" s="13" t="s">
        <v>47</v>
      </c>
      <c r="C39" s="81">
        <v>261</v>
      </c>
      <c r="D39" s="19" t="s">
        <v>21</v>
      </c>
      <c r="E39" s="19" t="s">
        <v>143</v>
      </c>
      <c r="F39" s="19" t="s">
        <v>43</v>
      </c>
      <c r="G39" s="7">
        <f>G40</f>
        <v>873749</v>
      </c>
      <c r="H39" s="7"/>
      <c r="I39" s="7">
        <f>I40</f>
        <v>873749</v>
      </c>
    </row>
    <row r="40" spans="2:9" ht="12.75">
      <c r="B40" s="13" t="s">
        <v>48</v>
      </c>
      <c r="C40" s="81">
        <v>261</v>
      </c>
      <c r="D40" s="19" t="s">
        <v>21</v>
      </c>
      <c r="E40" s="19" t="s">
        <v>143</v>
      </c>
      <c r="F40" s="19" t="s">
        <v>44</v>
      </c>
      <c r="G40" s="7">
        <v>873749</v>
      </c>
      <c r="H40" s="7"/>
      <c r="I40" s="7">
        <v>873749</v>
      </c>
    </row>
    <row r="41" spans="2:9" ht="12.75">
      <c r="B41" s="12" t="s">
        <v>112</v>
      </c>
      <c r="C41" s="81">
        <v>261</v>
      </c>
      <c r="D41" s="18" t="s">
        <v>113</v>
      </c>
      <c r="E41" s="19"/>
      <c r="F41" s="19"/>
      <c r="G41" s="6">
        <f>G44</f>
        <v>293000</v>
      </c>
      <c r="H41" s="6"/>
      <c r="I41" s="6">
        <f>I44</f>
        <v>293000</v>
      </c>
    </row>
    <row r="42" spans="2:9" ht="12.75">
      <c r="B42" s="13" t="s">
        <v>72</v>
      </c>
      <c r="C42" s="81">
        <v>261</v>
      </c>
      <c r="D42" s="18" t="s">
        <v>113</v>
      </c>
      <c r="E42" s="19" t="s">
        <v>130</v>
      </c>
      <c r="F42" s="19"/>
      <c r="G42" s="7">
        <f>G43</f>
        <v>293000</v>
      </c>
      <c r="H42" s="7"/>
      <c r="I42" s="7">
        <f>I43</f>
        <v>293000</v>
      </c>
    </row>
    <row r="43" spans="2:9" ht="25.5">
      <c r="B43" s="13" t="s">
        <v>122</v>
      </c>
      <c r="C43" s="81">
        <v>261</v>
      </c>
      <c r="D43" s="18" t="s">
        <v>113</v>
      </c>
      <c r="E43" s="19" t="s">
        <v>186</v>
      </c>
      <c r="F43" s="19"/>
      <c r="G43" s="7">
        <f>G44</f>
        <v>293000</v>
      </c>
      <c r="H43" s="7"/>
      <c r="I43" s="7">
        <f>I44</f>
        <v>293000</v>
      </c>
    </row>
    <row r="44" spans="2:9" ht="12.75">
      <c r="B44" s="13" t="s">
        <v>49</v>
      </c>
      <c r="C44" s="81">
        <v>261</v>
      </c>
      <c r="D44" s="18" t="s">
        <v>113</v>
      </c>
      <c r="E44" s="19" t="s">
        <v>186</v>
      </c>
      <c r="F44" s="19" t="s">
        <v>45</v>
      </c>
      <c r="G44" s="7">
        <f>G45</f>
        <v>293000</v>
      </c>
      <c r="H44" s="7"/>
      <c r="I44" s="7">
        <f>I45</f>
        <v>293000</v>
      </c>
    </row>
    <row r="45" spans="2:9" ht="25.5">
      <c r="B45" s="13" t="s">
        <v>50</v>
      </c>
      <c r="C45" s="81">
        <v>261</v>
      </c>
      <c r="D45" s="18" t="s">
        <v>113</v>
      </c>
      <c r="E45" s="19" t="s">
        <v>186</v>
      </c>
      <c r="F45" s="19" t="s">
        <v>46</v>
      </c>
      <c r="G45" s="7">
        <v>293000</v>
      </c>
      <c r="H45" s="7"/>
      <c r="I45" s="7">
        <v>293000</v>
      </c>
    </row>
    <row r="46" spans="2:9" ht="12.75">
      <c r="B46" s="12" t="s">
        <v>8</v>
      </c>
      <c r="C46" s="81">
        <v>261</v>
      </c>
      <c r="D46" s="18" t="s">
        <v>34</v>
      </c>
      <c r="E46" s="18"/>
      <c r="F46" s="18"/>
      <c r="G46" s="6">
        <v>100000</v>
      </c>
      <c r="H46" s="6">
        <f aca="true" t="shared" si="0" ref="H46:I49">H47</f>
        <v>-52000</v>
      </c>
      <c r="I46" s="6">
        <f t="shared" si="0"/>
        <v>48000</v>
      </c>
    </row>
    <row r="47" spans="2:9" ht="12.75">
      <c r="B47" s="13" t="s">
        <v>68</v>
      </c>
      <c r="C47" s="81">
        <v>261</v>
      </c>
      <c r="D47" s="19" t="s">
        <v>34</v>
      </c>
      <c r="E47" s="19" t="s">
        <v>130</v>
      </c>
      <c r="F47" s="19"/>
      <c r="G47" s="6">
        <v>100000</v>
      </c>
      <c r="H47" s="6">
        <f t="shared" si="0"/>
        <v>-52000</v>
      </c>
      <c r="I47" s="6">
        <f t="shared" si="0"/>
        <v>48000</v>
      </c>
    </row>
    <row r="48" spans="2:9" ht="12.75">
      <c r="B48" s="13" t="s">
        <v>69</v>
      </c>
      <c r="C48" s="81">
        <v>261</v>
      </c>
      <c r="D48" s="19" t="s">
        <v>34</v>
      </c>
      <c r="E48" s="19" t="s">
        <v>144</v>
      </c>
      <c r="F48" s="19"/>
      <c r="G48" s="6">
        <v>100000</v>
      </c>
      <c r="H48" s="6">
        <f t="shared" si="0"/>
        <v>-52000</v>
      </c>
      <c r="I48" s="6">
        <f t="shared" si="0"/>
        <v>48000</v>
      </c>
    </row>
    <row r="49" spans="2:9" ht="12.75">
      <c r="B49" s="13" t="s">
        <v>51</v>
      </c>
      <c r="C49" s="81">
        <v>261</v>
      </c>
      <c r="D49" s="19" t="s">
        <v>34</v>
      </c>
      <c r="E49" s="19" t="s">
        <v>144</v>
      </c>
      <c r="F49" s="19" t="s">
        <v>52</v>
      </c>
      <c r="G49" s="7">
        <v>100000</v>
      </c>
      <c r="H49" s="7">
        <f t="shared" si="0"/>
        <v>-52000</v>
      </c>
      <c r="I49" s="7">
        <f t="shared" si="0"/>
        <v>48000</v>
      </c>
    </row>
    <row r="50" spans="2:9" ht="12.75">
      <c r="B50" s="13" t="s">
        <v>56</v>
      </c>
      <c r="C50" s="81">
        <v>261</v>
      </c>
      <c r="D50" s="19" t="s">
        <v>34</v>
      </c>
      <c r="E50" s="19" t="s">
        <v>144</v>
      </c>
      <c r="F50" s="19" t="s">
        <v>57</v>
      </c>
      <c r="G50" s="7">
        <v>100000</v>
      </c>
      <c r="H50" s="7">
        <v>-52000</v>
      </c>
      <c r="I50" s="7">
        <f>G50+H50</f>
        <v>48000</v>
      </c>
    </row>
    <row r="51" spans="2:9" ht="12.75">
      <c r="B51" s="12" t="s">
        <v>33</v>
      </c>
      <c r="C51" s="81">
        <v>261</v>
      </c>
      <c r="D51" s="18" t="s">
        <v>28</v>
      </c>
      <c r="E51" s="18"/>
      <c r="F51" s="18"/>
      <c r="G51" s="6">
        <f>G52</f>
        <v>3937015.7</v>
      </c>
      <c r="H51" s="6"/>
      <c r="I51" s="6">
        <f>I52</f>
        <v>3937015.7</v>
      </c>
    </row>
    <row r="52" spans="2:9" ht="12.75">
      <c r="B52" s="13" t="s">
        <v>54</v>
      </c>
      <c r="C52" s="81">
        <v>261</v>
      </c>
      <c r="D52" s="19" t="s">
        <v>28</v>
      </c>
      <c r="E52" s="19" t="s">
        <v>130</v>
      </c>
      <c r="F52" s="19"/>
      <c r="G52" s="7">
        <f>G53+G56+G59</f>
        <v>3937015.7</v>
      </c>
      <c r="H52" s="7"/>
      <c r="I52" s="7">
        <f>I53+I56+I59</f>
        <v>3937015.7</v>
      </c>
    </row>
    <row r="53" spans="2:9" ht="25.5">
      <c r="B53" s="13" t="s">
        <v>70</v>
      </c>
      <c r="C53" s="81">
        <v>261</v>
      </c>
      <c r="D53" s="19" t="s">
        <v>28</v>
      </c>
      <c r="E53" s="19" t="s">
        <v>147</v>
      </c>
      <c r="F53" s="19"/>
      <c r="G53" s="7">
        <f>G55</f>
        <v>300000</v>
      </c>
      <c r="H53" s="7"/>
      <c r="I53" s="7">
        <f>I55</f>
        <v>300000</v>
      </c>
    </row>
    <row r="54" spans="2:9" ht="12.75">
      <c r="B54" s="13" t="s">
        <v>49</v>
      </c>
      <c r="C54" s="81">
        <v>261</v>
      </c>
      <c r="D54" s="19" t="s">
        <v>28</v>
      </c>
      <c r="E54" s="19" t="s">
        <v>147</v>
      </c>
      <c r="F54" s="19" t="s">
        <v>45</v>
      </c>
      <c r="G54" s="7">
        <f>G55</f>
        <v>300000</v>
      </c>
      <c r="H54" s="7"/>
      <c r="I54" s="7">
        <f>I55</f>
        <v>300000</v>
      </c>
    </row>
    <row r="55" spans="2:9" ht="25.5">
      <c r="B55" s="13" t="s">
        <v>94</v>
      </c>
      <c r="C55" s="81">
        <v>261</v>
      </c>
      <c r="D55" s="19" t="s">
        <v>28</v>
      </c>
      <c r="E55" s="19" t="s">
        <v>147</v>
      </c>
      <c r="F55" s="19" t="s">
        <v>46</v>
      </c>
      <c r="G55" s="7">
        <v>300000</v>
      </c>
      <c r="H55" s="7"/>
      <c r="I55" s="7">
        <v>300000</v>
      </c>
    </row>
    <row r="56" spans="2:9" ht="12.75">
      <c r="B56" s="13" t="s">
        <v>165</v>
      </c>
      <c r="C56" s="81">
        <v>261</v>
      </c>
      <c r="D56" s="19" t="s">
        <v>28</v>
      </c>
      <c r="E56" s="19" t="s">
        <v>146</v>
      </c>
      <c r="F56" s="19"/>
      <c r="G56" s="7">
        <f>G57</f>
        <v>3496399.7</v>
      </c>
      <c r="H56" s="7"/>
      <c r="I56" s="7">
        <f>I57</f>
        <v>3496399.7</v>
      </c>
    </row>
    <row r="57" spans="2:9" ht="12.75">
      <c r="B57" s="13" t="s">
        <v>49</v>
      </c>
      <c r="C57" s="81">
        <v>261</v>
      </c>
      <c r="D57" s="19" t="s">
        <v>28</v>
      </c>
      <c r="E57" s="19" t="s">
        <v>146</v>
      </c>
      <c r="F57" s="19" t="s">
        <v>45</v>
      </c>
      <c r="G57" s="7">
        <f>G58</f>
        <v>3496399.7</v>
      </c>
      <c r="H57" s="7"/>
      <c r="I57" s="7">
        <f>I58</f>
        <v>3496399.7</v>
      </c>
    </row>
    <row r="58" spans="2:9" ht="25.5">
      <c r="B58" s="13" t="s">
        <v>50</v>
      </c>
      <c r="C58" s="81">
        <v>261</v>
      </c>
      <c r="D58" s="19" t="s">
        <v>28</v>
      </c>
      <c r="E58" s="19" t="s">
        <v>146</v>
      </c>
      <c r="F58" s="19" t="s">
        <v>46</v>
      </c>
      <c r="G58" s="7">
        <v>3496399.7</v>
      </c>
      <c r="H58" s="7"/>
      <c r="I58" s="7">
        <v>3496399.7</v>
      </c>
    </row>
    <row r="59" spans="2:9" ht="25.5">
      <c r="B59" s="121" t="s">
        <v>166</v>
      </c>
      <c r="C59" s="122" t="s">
        <v>97</v>
      </c>
      <c r="D59" s="123" t="s">
        <v>28</v>
      </c>
      <c r="E59" s="123" t="s">
        <v>167</v>
      </c>
      <c r="F59" s="19"/>
      <c r="G59" s="7">
        <f>G60</f>
        <v>140616</v>
      </c>
      <c r="H59" s="7"/>
      <c r="I59" s="7">
        <f>I60</f>
        <v>140616</v>
      </c>
    </row>
    <row r="60" spans="2:9" ht="12.75">
      <c r="B60" s="13" t="s">
        <v>89</v>
      </c>
      <c r="C60" s="81">
        <v>261</v>
      </c>
      <c r="D60" s="19" t="s">
        <v>28</v>
      </c>
      <c r="E60" s="19" t="s">
        <v>145</v>
      </c>
      <c r="F60" s="19"/>
      <c r="G60" s="7">
        <f>G61</f>
        <v>140616</v>
      </c>
      <c r="H60" s="7"/>
      <c r="I60" s="7">
        <f>I61</f>
        <v>140616</v>
      </c>
    </row>
    <row r="61" spans="2:9" ht="38.25">
      <c r="B61" s="13" t="s">
        <v>123</v>
      </c>
      <c r="C61" s="81">
        <v>261</v>
      </c>
      <c r="D61" s="19" t="s">
        <v>28</v>
      </c>
      <c r="E61" s="19" t="s">
        <v>145</v>
      </c>
      <c r="F61" s="19" t="s">
        <v>43</v>
      </c>
      <c r="G61" s="7">
        <f>G62</f>
        <v>140616</v>
      </c>
      <c r="H61" s="7"/>
      <c r="I61" s="7">
        <f>I62</f>
        <v>140616</v>
      </c>
    </row>
    <row r="62" spans="2:9" ht="12.75">
      <c r="B62" s="1" t="s">
        <v>124</v>
      </c>
      <c r="C62" s="81">
        <v>261</v>
      </c>
      <c r="D62" s="19" t="s">
        <v>28</v>
      </c>
      <c r="E62" s="19" t="s">
        <v>145</v>
      </c>
      <c r="F62" s="19" t="s">
        <v>44</v>
      </c>
      <c r="G62" s="7">
        <v>140616</v>
      </c>
      <c r="H62" s="7"/>
      <c r="I62" s="7">
        <v>140616</v>
      </c>
    </row>
    <row r="63" spans="2:9" ht="12.75">
      <c r="B63" s="12" t="s">
        <v>35</v>
      </c>
      <c r="C63" s="81">
        <v>261</v>
      </c>
      <c r="D63" s="18" t="s">
        <v>36</v>
      </c>
      <c r="E63" s="19"/>
      <c r="F63" s="19"/>
      <c r="G63" s="6">
        <f>G64</f>
        <v>343158</v>
      </c>
      <c r="H63" s="6"/>
      <c r="I63" s="6">
        <f>I64</f>
        <v>343158</v>
      </c>
    </row>
    <row r="64" spans="2:9" ht="15" customHeight="1">
      <c r="B64" s="12" t="s">
        <v>58</v>
      </c>
      <c r="C64" s="81">
        <v>261</v>
      </c>
      <c r="D64" s="18" t="s">
        <v>37</v>
      </c>
      <c r="E64" s="19"/>
      <c r="F64" s="19"/>
      <c r="G64" s="6">
        <f>G65</f>
        <v>343158</v>
      </c>
      <c r="H64" s="6"/>
      <c r="I64" s="6">
        <f>I65</f>
        <v>343158</v>
      </c>
    </row>
    <row r="65" spans="2:9" ht="15.75" customHeight="1">
      <c r="B65" s="13" t="s">
        <v>66</v>
      </c>
      <c r="C65" s="81">
        <v>261</v>
      </c>
      <c r="D65" s="19" t="s">
        <v>37</v>
      </c>
      <c r="E65" s="19" t="s">
        <v>148</v>
      </c>
      <c r="F65" s="19"/>
      <c r="G65" s="7">
        <f>G66</f>
        <v>343158</v>
      </c>
      <c r="H65" s="7"/>
      <c r="I65" s="7">
        <f>I66</f>
        <v>343158</v>
      </c>
    </row>
    <row r="66" spans="2:9" ht="24.75" customHeight="1">
      <c r="B66" s="13" t="s">
        <v>59</v>
      </c>
      <c r="C66" s="81">
        <v>261</v>
      </c>
      <c r="D66" s="19" t="s">
        <v>37</v>
      </c>
      <c r="E66" s="19" t="s">
        <v>149</v>
      </c>
      <c r="F66" s="19"/>
      <c r="G66" s="7">
        <f>G67+G69</f>
        <v>343158</v>
      </c>
      <c r="H66" s="7"/>
      <c r="I66" s="7">
        <f>I67+I69</f>
        <v>343158</v>
      </c>
    </row>
    <row r="67" spans="2:9" ht="23.25" customHeight="1">
      <c r="B67" s="13" t="s">
        <v>47</v>
      </c>
      <c r="C67" s="81">
        <v>261</v>
      </c>
      <c r="D67" s="19" t="s">
        <v>37</v>
      </c>
      <c r="E67" s="19" t="s">
        <v>149</v>
      </c>
      <c r="F67" s="19" t="s">
        <v>43</v>
      </c>
      <c r="G67" s="7">
        <f>G68</f>
        <v>333158</v>
      </c>
      <c r="H67" s="7"/>
      <c r="I67" s="7">
        <f>I68</f>
        <v>333158</v>
      </c>
    </row>
    <row r="68" spans="2:9" ht="16.5" customHeight="1">
      <c r="B68" s="13" t="s">
        <v>60</v>
      </c>
      <c r="C68" s="81">
        <v>261</v>
      </c>
      <c r="D68" s="19" t="s">
        <v>37</v>
      </c>
      <c r="E68" s="19" t="s">
        <v>149</v>
      </c>
      <c r="F68" s="19" t="s">
        <v>44</v>
      </c>
      <c r="G68" s="7">
        <v>333158</v>
      </c>
      <c r="H68" s="7"/>
      <c r="I68" s="7">
        <v>333158</v>
      </c>
    </row>
    <row r="69" spans="2:9" ht="12.75">
      <c r="B69" s="13" t="s">
        <v>61</v>
      </c>
      <c r="C69" s="81">
        <v>261</v>
      </c>
      <c r="D69" s="19" t="s">
        <v>37</v>
      </c>
      <c r="E69" s="19" t="s">
        <v>149</v>
      </c>
      <c r="F69" s="19" t="s">
        <v>45</v>
      </c>
      <c r="G69" s="7">
        <f>G70</f>
        <v>10000</v>
      </c>
      <c r="H69" s="7"/>
      <c r="I69" s="7">
        <f>I70</f>
        <v>10000</v>
      </c>
    </row>
    <row r="70" spans="2:9" ht="25.5">
      <c r="B70" s="13" t="s">
        <v>71</v>
      </c>
      <c r="C70" s="81">
        <v>261</v>
      </c>
      <c r="D70" s="19" t="s">
        <v>37</v>
      </c>
      <c r="E70" s="19" t="s">
        <v>149</v>
      </c>
      <c r="F70" s="19" t="s">
        <v>46</v>
      </c>
      <c r="G70" s="7">
        <v>10000</v>
      </c>
      <c r="H70" s="7"/>
      <c r="I70" s="7">
        <v>10000</v>
      </c>
    </row>
    <row r="71" spans="2:9" ht="25.5">
      <c r="B71" s="125" t="s">
        <v>168</v>
      </c>
      <c r="C71" s="124" t="s">
        <v>97</v>
      </c>
      <c r="D71" s="123" t="s">
        <v>24</v>
      </c>
      <c r="E71" s="19"/>
      <c r="F71" s="19"/>
      <c r="G71" s="6">
        <f>G72+G77</f>
        <v>200000</v>
      </c>
      <c r="H71" s="6"/>
      <c r="I71" s="6">
        <f>I72+I77</f>
        <v>200000</v>
      </c>
    </row>
    <row r="72" spans="2:9" ht="25.5">
      <c r="B72" s="116" t="s">
        <v>128</v>
      </c>
      <c r="C72" s="81">
        <v>261</v>
      </c>
      <c r="D72" s="19" t="s">
        <v>25</v>
      </c>
      <c r="E72" s="19"/>
      <c r="F72" s="19"/>
      <c r="G72" s="7">
        <f>G73</f>
        <v>50000</v>
      </c>
      <c r="H72" s="7"/>
      <c r="I72" s="7">
        <f>I73</f>
        <v>50000</v>
      </c>
    </row>
    <row r="73" spans="2:9" ht="14.25" customHeight="1">
      <c r="B73" s="13" t="s">
        <v>72</v>
      </c>
      <c r="C73" s="81">
        <v>261</v>
      </c>
      <c r="D73" s="19" t="s">
        <v>25</v>
      </c>
      <c r="E73" s="19" t="s">
        <v>130</v>
      </c>
      <c r="F73" s="19"/>
      <c r="G73" s="7">
        <f>G74</f>
        <v>50000</v>
      </c>
      <c r="H73" s="7"/>
      <c r="I73" s="7">
        <f>I74</f>
        <v>50000</v>
      </c>
    </row>
    <row r="74" spans="2:9" ht="28.5" customHeight="1">
      <c r="B74" s="116" t="s">
        <v>129</v>
      </c>
      <c r="C74" s="81">
        <v>261</v>
      </c>
      <c r="D74" s="19" t="s">
        <v>25</v>
      </c>
      <c r="E74" s="19" t="s">
        <v>150</v>
      </c>
      <c r="F74" s="19"/>
      <c r="G74" s="7">
        <f>G75</f>
        <v>50000</v>
      </c>
      <c r="H74" s="7"/>
      <c r="I74" s="7">
        <f>I75</f>
        <v>50000</v>
      </c>
    </row>
    <row r="75" spans="2:9" ht="14.25" customHeight="1">
      <c r="B75" s="13" t="s">
        <v>61</v>
      </c>
      <c r="C75" s="81">
        <v>261</v>
      </c>
      <c r="D75" s="19" t="s">
        <v>25</v>
      </c>
      <c r="E75" s="19" t="s">
        <v>150</v>
      </c>
      <c r="F75" s="19" t="s">
        <v>45</v>
      </c>
      <c r="G75" s="7">
        <f>G76</f>
        <v>50000</v>
      </c>
      <c r="H75" s="7"/>
      <c r="I75" s="7">
        <f>I76</f>
        <v>50000</v>
      </c>
    </row>
    <row r="76" spans="2:9" ht="25.5">
      <c r="B76" s="28" t="s">
        <v>50</v>
      </c>
      <c r="C76" s="89">
        <v>261</v>
      </c>
      <c r="D76" s="26" t="s">
        <v>25</v>
      </c>
      <c r="E76" s="26" t="s">
        <v>150</v>
      </c>
      <c r="F76" s="26" t="s">
        <v>46</v>
      </c>
      <c r="G76" s="27">
        <v>50000</v>
      </c>
      <c r="H76" s="27"/>
      <c r="I76" s="27">
        <v>50000</v>
      </c>
    </row>
    <row r="77" spans="2:9" ht="25.5">
      <c r="B77" s="72" t="s">
        <v>172</v>
      </c>
      <c r="C77" s="91">
        <v>261</v>
      </c>
      <c r="D77" s="76" t="s">
        <v>173</v>
      </c>
      <c r="E77" s="76"/>
      <c r="F77" s="76"/>
      <c r="G77" s="79">
        <f>G78</f>
        <v>150000</v>
      </c>
      <c r="H77" s="79"/>
      <c r="I77" s="79">
        <f>I78</f>
        <v>150000</v>
      </c>
    </row>
    <row r="78" spans="2:9" ht="25.5">
      <c r="B78" s="71" t="s">
        <v>175</v>
      </c>
      <c r="C78" s="91">
        <v>261</v>
      </c>
      <c r="D78" s="76" t="s">
        <v>173</v>
      </c>
      <c r="E78" s="76" t="s">
        <v>174</v>
      </c>
      <c r="F78" s="76"/>
      <c r="G78" s="77">
        <f>G79</f>
        <v>150000</v>
      </c>
      <c r="H78" s="77"/>
      <c r="I78" s="77">
        <f>I79</f>
        <v>150000</v>
      </c>
    </row>
    <row r="79" spans="2:9" ht="38.25">
      <c r="B79" s="71" t="s">
        <v>184</v>
      </c>
      <c r="C79" s="91">
        <v>261</v>
      </c>
      <c r="D79" s="76" t="s">
        <v>173</v>
      </c>
      <c r="E79" s="76" t="s">
        <v>174</v>
      </c>
      <c r="F79" s="76"/>
      <c r="G79" s="77">
        <f>G80</f>
        <v>150000</v>
      </c>
      <c r="H79" s="77"/>
      <c r="I79" s="77">
        <f>I80</f>
        <v>150000</v>
      </c>
    </row>
    <row r="80" spans="2:9" ht="18.75" customHeight="1">
      <c r="B80" s="71" t="s">
        <v>61</v>
      </c>
      <c r="C80" s="91">
        <v>261</v>
      </c>
      <c r="D80" s="76" t="s">
        <v>173</v>
      </c>
      <c r="E80" s="76" t="s">
        <v>174</v>
      </c>
      <c r="F80" s="76" t="s">
        <v>45</v>
      </c>
      <c r="G80" s="77">
        <f>G81</f>
        <v>150000</v>
      </c>
      <c r="H80" s="77"/>
      <c r="I80" s="77">
        <f>I81</f>
        <v>150000</v>
      </c>
    </row>
    <row r="81" spans="2:9" ht="25.5">
      <c r="B81" s="71" t="s">
        <v>71</v>
      </c>
      <c r="C81" s="91">
        <v>261</v>
      </c>
      <c r="D81" s="76" t="s">
        <v>173</v>
      </c>
      <c r="E81" s="76" t="s">
        <v>174</v>
      </c>
      <c r="F81" s="76" t="s">
        <v>46</v>
      </c>
      <c r="G81" s="77">
        <v>150000</v>
      </c>
      <c r="H81" s="77"/>
      <c r="I81" s="77">
        <v>150000</v>
      </c>
    </row>
    <row r="82" spans="1:9" ht="12.75">
      <c r="A82" s="1" t="s">
        <v>172</v>
      </c>
      <c r="B82" s="72" t="s">
        <v>85</v>
      </c>
      <c r="C82" s="81">
        <v>261</v>
      </c>
      <c r="D82" s="78" t="s">
        <v>86</v>
      </c>
      <c r="E82" s="76"/>
      <c r="F82" s="76"/>
      <c r="G82" s="79">
        <f>G83+G97</f>
        <v>666108</v>
      </c>
      <c r="H82" s="79">
        <f>H83</f>
        <v>829889.54</v>
      </c>
      <c r="I82" s="79">
        <f>I83+I97</f>
        <v>1495997.54</v>
      </c>
    </row>
    <row r="83" spans="2:9" ht="12.75">
      <c r="B83" s="128" t="s">
        <v>176</v>
      </c>
      <c r="C83" s="81">
        <v>261</v>
      </c>
      <c r="D83" s="76" t="s">
        <v>87</v>
      </c>
      <c r="E83" s="127"/>
      <c r="F83" s="76"/>
      <c r="G83" s="77">
        <f>G84</f>
        <v>418608</v>
      </c>
      <c r="H83" s="77">
        <f>H84</f>
        <v>829889.54</v>
      </c>
      <c r="I83" s="77">
        <f>I84</f>
        <v>1248497.54</v>
      </c>
    </row>
    <row r="84" spans="2:9" ht="12.75" customHeight="1">
      <c r="B84" s="116" t="s">
        <v>72</v>
      </c>
      <c r="C84" s="81">
        <v>261</v>
      </c>
      <c r="D84" s="76" t="s">
        <v>87</v>
      </c>
      <c r="E84" s="123" t="s">
        <v>130</v>
      </c>
      <c r="F84" s="76"/>
      <c r="G84" s="77">
        <f>G89</f>
        <v>418608</v>
      </c>
      <c r="H84" s="77">
        <f>H94</f>
        <v>829889.54</v>
      </c>
      <c r="I84" s="77">
        <f>G84+H84</f>
        <v>1248497.54</v>
      </c>
    </row>
    <row r="85" spans="2:9" ht="25.5" customHeight="1" hidden="1">
      <c r="B85" s="71" t="s">
        <v>88</v>
      </c>
      <c r="C85" s="81">
        <v>261</v>
      </c>
      <c r="D85" s="78" t="s">
        <v>87</v>
      </c>
      <c r="E85" s="76"/>
      <c r="F85" s="76"/>
      <c r="G85" s="79" t="e">
        <f>G86+#REF!</f>
        <v>#REF!</v>
      </c>
      <c r="H85" s="79"/>
      <c r="I85" s="79" t="e">
        <f>I86+#REF!</f>
        <v>#REF!</v>
      </c>
    </row>
    <row r="86" spans="2:9" ht="25.5" customHeight="1" hidden="1">
      <c r="B86" s="116" t="s">
        <v>131</v>
      </c>
      <c r="C86" s="81">
        <v>261</v>
      </c>
      <c r="D86" s="78" t="s">
        <v>87</v>
      </c>
      <c r="E86" s="26" t="s">
        <v>151</v>
      </c>
      <c r="F86" s="76"/>
      <c r="G86" s="77" t="e">
        <f>#REF!</f>
        <v>#REF!</v>
      </c>
      <c r="H86" s="77"/>
      <c r="I86" s="77" t="e">
        <f>#REF!</f>
        <v>#REF!</v>
      </c>
    </row>
    <row r="87" spans="2:9" ht="12.75" customHeight="1" hidden="1">
      <c r="B87" s="13" t="s">
        <v>61</v>
      </c>
      <c r="C87" s="81">
        <v>261</v>
      </c>
      <c r="D87" s="78" t="s">
        <v>87</v>
      </c>
      <c r="E87" s="26" t="s">
        <v>152</v>
      </c>
      <c r="F87" s="76"/>
      <c r="G87" s="77" t="e">
        <f>G88</f>
        <v>#REF!</v>
      </c>
      <c r="H87" s="77"/>
      <c r="I87" s="77" t="e">
        <f>I88</f>
        <v>#REF!</v>
      </c>
    </row>
    <row r="88" spans="2:9" ht="12.75" customHeight="1" hidden="1">
      <c r="B88" s="121" t="s">
        <v>169</v>
      </c>
      <c r="C88" s="124" t="s">
        <v>97</v>
      </c>
      <c r="D88" s="123" t="s">
        <v>87</v>
      </c>
      <c r="E88" s="26" t="s">
        <v>152</v>
      </c>
      <c r="F88" s="76" t="s">
        <v>45</v>
      </c>
      <c r="G88" s="77" t="e">
        <f>#REF!</f>
        <v>#REF!</v>
      </c>
      <c r="H88" s="77"/>
      <c r="I88" s="77" t="e">
        <f>#REF!</f>
        <v>#REF!</v>
      </c>
    </row>
    <row r="89" spans="2:9" ht="12.75">
      <c r="B89" s="121" t="s">
        <v>170</v>
      </c>
      <c r="C89" s="124" t="s">
        <v>97</v>
      </c>
      <c r="D89" s="123" t="s">
        <v>87</v>
      </c>
      <c r="E89" s="123" t="s">
        <v>153</v>
      </c>
      <c r="F89" s="122"/>
      <c r="G89" s="77">
        <f>G90</f>
        <v>418608</v>
      </c>
      <c r="H89" s="77"/>
      <c r="I89" s="77">
        <f>I90+I92</f>
        <v>418608</v>
      </c>
    </row>
    <row r="90" spans="2:9" ht="12.75">
      <c r="B90" s="13" t="s">
        <v>61</v>
      </c>
      <c r="C90" s="81">
        <v>261</v>
      </c>
      <c r="D90" s="76" t="s">
        <v>87</v>
      </c>
      <c r="E90" s="123" t="s">
        <v>153</v>
      </c>
      <c r="F90" s="123" t="s">
        <v>45</v>
      </c>
      <c r="G90" s="77">
        <f>G91</f>
        <v>418608</v>
      </c>
      <c r="H90" s="77">
        <f>H91</f>
        <v>-418608</v>
      </c>
      <c r="I90" s="77">
        <f>I91</f>
        <v>0</v>
      </c>
    </row>
    <row r="91" spans="2:9" ht="25.5">
      <c r="B91" s="28" t="s">
        <v>50</v>
      </c>
      <c r="C91" s="87">
        <v>261</v>
      </c>
      <c r="D91" s="76" t="s">
        <v>87</v>
      </c>
      <c r="E91" s="26" t="s">
        <v>153</v>
      </c>
      <c r="F91" s="76" t="s">
        <v>46</v>
      </c>
      <c r="G91" s="77">
        <v>418608</v>
      </c>
      <c r="H91" s="77">
        <v>-418608</v>
      </c>
      <c r="I91" s="77">
        <f>G91+H91</f>
        <v>0</v>
      </c>
    </row>
    <row r="92" spans="2:9" ht="25.5" customHeight="1">
      <c r="B92" s="151" t="s">
        <v>115</v>
      </c>
      <c r="C92" s="87">
        <v>261</v>
      </c>
      <c r="D92" s="76" t="s">
        <v>87</v>
      </c>
      <c r="E92" s="26" t="s">
        <v>153</v>
      </c>
      <c r="F92" s="76" t="s">
        <v>80</v>
      </c>
      <c r="G92" s="77">
        <v>0</v>
      </c>
      <c r="H92" s="77">
        <f>H93</f>
        <v>418608</v>
      </c>
      <c r="I92" s="77">
        <f>I93</f>
        <v>418608</v>
      </c>
    </row>
    <row r="93" spans="2:9" ht="12.75">
      <c r="B93" s="71" t="s">
        <v>83</v>
      </c>
      <c r="C93" s="87">
        <v>261</v>
      </c>
      <c r="D93" s="76" t="s">
        <v>87</v>
      </c>
      <c r="E93" s="26" t="s">
        <v>153</v>
      </c>
      <c r="F93" s="76" t="s">
        <v>81</v>
      </c>
      <c r="G93" s="77">
        <v>0</v>
      </c>
      <c r="H93" s="77">
        <v>418608</v>
      </c>
      <c r="I93" s="77">
        <f>G93+H93</f>
        <v>418608</v>
      </c>
    </row>
    <row r="94" spans="2:9" ht="38.25">
      <c r="B94" s="71" t="s">
        <v>200</v>
      </c>
      <c r="C94" s="87">
        <v>261</v>
      </c>
      <c r="D94" s="76" t="s">
        <v>87</v>
      </c>
      <c r="E94" s="26" t="s">
        <v>210</v>
      </c>
      <c r="F94" s="1"/>
      <c r="G94" s="77">
        <v>0</v>
      </c>
      <c r="H94" s="77">
        <f>H95</f>
        <v>829889.54</v>
      </c>
      <c r="I94" s="77">
        <f>I95</f>
        <v>829889.54</v>
      </c>
    </row>
    <row r="95" spans="2:9" ht="16.5" customHeight="1">
      <c r="B95" s="13" t="s">
        <v>61</v>
      </c>
      <c r="C95" s="87">
        <v>261</v>
      </c>
      <c r="D95" s="76" t="s">
        <v>87</v>
      </c>
      <c r="E95" s="26" t="s">
        <v>210</v>
      </c>
      <c r="F95" s="123" t="s">
        <v>45</v>
      </c>
      <c r="G95" s="77">
        <v>0</v>
      </c>
      <c r="H95" s="77">
        <f>H96</f>
        <v>829889.54</v>
      </c>
      <c r="I95" s="77">
        <f>I96</f>
        <v>829889.54</v>
      </c>
    </row>
    <row r="96" spans="2:9" ht="25.5">
      <c r="B96" s="28" t="s">
        <v>50</v>
      </c>
      <c r="C96" s="87">
        <v>261</v>
      </c>
      <c r="D96" s="76" t="s">
        <v>87</v>
      </c>
      <c r="E96" s="26" t="s">
        <v>210</v>
      </c>
      <c r="F96" s="76" t="s">
        <v>46</v>
      </c>
      <c r="G96" s="77">
        <v>0</v>
      </c>
      <c r="H96" s="77">
        <v>829889.54</v>
      </c>
      <c r="I96" s="77">
        <f>G96+H96</f>
        <v>829889.54</v>
      </c>
    </row>
    <row r="97" spans="2:9" ht="12.75">
      <c r="B97" s="72" t="s">
        <v>90</v>
      </c>
      <c r="C97" s="81">
        <v>261</v>
      </c>
      <c r="D97" s="78" t="s">
        <v>91</v>
      </c>
      <c r="E97" s="26"/>
      <c r="F97" s="76"/>
      <c r="G97" s="79">
        <f>G98+G101</f>
        <v>247500</v>
      </c>
      <c r="H97" s="79"/>
      <c r="I97" s="79">
        <f>I98+I101</f>
        <v>247500</v>
      </c>
    </row>
    <row r="98" spans="2:9" ht="25.5">
      <c r="B98" s="71" t="s">
        <v>93</v>
      </c>
      <c r="C98" s="81">
        <v>261</v>
      </c>
      <c r="D98" s="78" t="s">
        <v>91</v>
      </c>
      <c r="E98" s="76" t="s">
        <v>189</v>
      </c>
      <c r="F98" s="76"/>
      <c r="G98" s="77">
        <f>G99</f>
        <v>225000</v>
      </c>
      <c r="H98" s="77"/>
      <c r="I98" s="77">
        <f>I99</f>
        <v>225000</v>
      </c>
    </row>
    <row r="99" spans="2:9" ht="12.75">
      <c r="B99" s="28" t="s">
        <v>61</v>
      </c>
      <c r="C99" s="89">
        <v>261</v>
      </c>
      <c r="D99" s="90" t="s">
        <v>91</v>
      </c>
      <c r="E99" s="76" t="s">
        <v>189</v>
      </c>
      <c r="F99" s="76" t="s">
        <v>45</v>
      </c>
      <c r="G99" s="77">
        <f>G100</f>
        <v>225000</v>
      </c>
      <c r="H99" s="77"/>
      <c r="I99" s="77">
        <f>I100</f>
        <v>225000</v>
      </c>
    </row>
    <row r="100" spans="2:9" ht="25.5">
      <c r="B100" s="71" t="s">
        <v>50</v>
      </c>
      <c r="C100" s="91">
        <v>261</v>
      </c>
      <c r="D100" s="76" t="s">
        <v>91</v>
      </c>
      <c r="E100" s="76" t="s">
        <v>189</v>
      </c>
      <c r="F100" s="76" t="s">
        <v>46</v>
      </c>
      <c r="G100" s="77">
        <v>225000</v>
      </c>
      <c r="H100" s="77"/>
      <c r="I100" s="77">
        <v>225000</v>
      </c>
    </row>
    <row r="101" spans="2:9" ht="12.75">
      <c r="B101" s="28" t="s">
        <v>61</v>
      </c>
      <c r="C101" s="89">
        <v>261</v>
      </c>
      <c r="D101" s="90" t="s">
        <v>91</v>
      </c>
      <c r="E101" s="76" t="s">
        <v>189</v>
      </c>
      <c r="F101" s="76" t="s">
        <v>45</v>
      </c>
      <c r="G101" s="77">
        <f>G102</f>
        <v>22500</v>
      </c>
      <c r="H101" s="77"/>
      <c r="I101" s="77">
        <f>I102</f>
        <v>22500</v>
      </c>
    </row>
    <row r="102" spans="2:9" ht="25.5">
      <c r="B102" s="71" t="s">
        <v>50</v>
      </c>
      <c r="C102" s="91">
        <v>261</v>
      </c>
      <c r="D102" s="76" t="s">
        <v>91</v>
      </c>
      <c r="E102" s="76" t="s">
        <v>189</v>
      </c>
      <c r="F102" s="76" t="s">
        <v>46</v>
      </c>
      <c r="G102" s="77">
        <v>22500</v>
      </c>
      <c r="H102" s="77"/>
      <c r="I102" s="77">
        <v>22500</v>
      </c>
    </row>
    <row r="103" spans="2:9" ht="12.75">
      <c r="B103" s="73" t="s">
        <v>11</v>
      </c>
      <c r="C103" s="82">
        <v>261</v>
      </c>
      <c r="D103" s="74" t="s">
        <v>65</v>
      </c>
      <c r="E103" s="76"/>
      <c r="F103" s="76"/>
      <c r="G103" s="79">
        <f>G104+G109+G117</f>
        <v>23660896.11</v>
      </c>
      <c r="H103" s="79">
        <f>H117</f>
        <v>4141395.34</v>
      </c>
      <c r="I103" s="79">
        <f>I104+I109+I117</f>
        <v>27802291.450000003</v>
      </c>
    </row>
    <row r="104" spans="2:9" ht="12.75">
      <c r="B104" s="34" t="s">
        <v>73</v>
      </c>
      <c r="C104" s="81">
        <v>261</v>
      </c>
      <c r="D104" s="18" t="s">
        <v>74</v>
      </c>
      <c r="E104" s="74"/>
      <c r="F104" s="74"/>
      <c r="G104" s="75">
        <f>G105</f>
        <v>420000</v>
      </c>
      <c r="H104" s="75"/>
      <c r="I104" s="75">
        <f>I105</f>
        <v>420000</v>
      </c>
    </row>
    <row r="105" spans="2:9" ht="12.75">
      <c r="B105" s="23" t="s">
        <v>92</v>
      </c>
      <c r="C105" s="81">
        <v>261</v>
      </c>
      <c r="D105" s="19" t="s">
        <v>74</v>
      </c>
      <c r="E105" s="19" t="s">
        <v>154</v>
      </c>
      <c r="F105" s="19"/>
      <c r="G105" s="7">
        <f>G106</f>
        <v>420000</v>
      </c>
      <c r="H105" s="7"/>
      <c r="I105" s="7">
        <f>I106</f>
        <v>420000</v>
      </c>
    </row>
    <row r="106" spans="2:9" ht="25.5">
      <c r="B106" s="114" t="s">
        <v>132</v>
      </c>
      <c r="C106" s="81">
        <v>261</v>
      </c>
      <c r="D106" s="19" t="s">
        <v>74</v>
      </c>
      <c r="E106" s="19" t="s">
        <v>154</v>
      </c>
      <c r="F106" s="19"/>
      <c r="G106" s="7">
        <f>G107</f>
        <v>420000</v>
      </c>
      <c r="H106" s="7"/>
      <c r="I106" s="7">
        <f>I107</f>
        <v>420000</v>
      </c>
    </row>
    <row r="107" spans="2:9" ht="12.75">
      <c r="B107" s="28" t="s">
        <v>61</v>
      </c>
      <c r="C107" s="81">
        <v>261</v>
      </c>
      <c r="D107" s="19" t="s">
        <v>74</v>
      </c>
      <c r="E107" s="19" t="s">
        <v>154</v>
      </c>
      <c r="F107" s="19" t="s">
        <v>45</v>
      </c>
      <c r="G107" s="7">
        <f>G108</f>
        <v>420000</v>
      </c>
      <c r="H107" s="7"/>
      <c r="I107" s="7">
        <f>I108</f>
        <v>420000</v>
      </c>
    </row>
    <row r="108" spans="2:9" ht="25.5">
      <c r="B108" s="28" t="s">
        <v>50</v>
      </c>
      <c r="C108" s="81">
        <v>261</v>
      </c>
      <c r="D108" s="19" t="s">
        <v>74</v>
      </c>
      <c r="E108" s="19" t="s">
        <v>154</v>
      </c>
      <c r="F108" s="19" t="s">
        <v>46</v>
      </c>
      <c r="G108" s="7">
        <v>420000</v>
      </c>
      <c r="H108" s="7"/>
      <c r="I108" s="7">
        <v>420000</v>
      </c>
    </row>
    <row r="109" spans="2:9" ht="12.75">
      <c r="B109" s="72" t="s">
        <v>78</v>
      </c>
      <c r="C109" s="81">
        <v>261</v>
      </c>
      <c r="D109" s="18" t="s">
        <v>79</v>
      </c>
      <c r="E109" s="19"/>
      <c r="F109" s="19"/>
      <c r="G109" s="6">
        <f>G110+G114</f>
        <v>760000</v>
      </c>
      <c r="H109" s="6"/>
      <c r="I109" s="6">
        <f>I110+I114</f>
        <v>760000</v>
      </c>
    </row>
    <row r="110" spans="2:9" s="2" customFormat="1" ht="25.5">
      <c r="B110" s="110" t="s">
        <v>133</v>
      </c>
      <c r="C110" s="81">
        <v>261</v>
      </c>
      <c r="D110" s="117" t="s">
        <v>79</v>
      </c>
      <c r="E110" s="94" t="s">
        <v>155</v>
      </c>
      <c r="F110" s="32"/>
      <c r="G110" s="7">
        <f>G111</f>
        <v>130000</v>
      </c>
      <c r="H110" s="7"/>
      <c r="I110" s="7">
        <f>I111</f>
        <v>130000</v>
      </c>
    </row>
    <row r="111" spans="2:9" s="2" customFormat="1" ht="25.5">
      <c r="B111" s="93" t="s">
        <v>103</v>
      </c>
      <c r="C111" s="81">
        <v>261</v>
      </c>
      <c r="D111" s="19" t="s">
        <v>79</v>
      </c>
      <c r="E111" s="94" t="s">
        <v>155</v>
      </c>
      <c r="F111" s="118"/>
      <c r="G111" s="7">
        <f>G112</f>
        <v>130000</v>
      </c>
      <c r="H111" s="7"/>
      <c r="I111" s="7">
        <f>I112</f>
        <v>130000</v>
      </c>
    </row>
    <row r="112" spans="2:9" s="2" customFormat="1" ht="25.5">
      <c r="B112" s="13" t="s">
        <v>62</v>
      </c>
      <c r="C112" s="81">
        <v>261</v>
      </c>
      <c r="D112" s="19" t="s">
        <v>79</v>
      </c>
      <c r="E112" s="94" t="s">
        <v>155</v>
      </c>
      <c r="F112" s="44" t="s">
        <v>45</v>
      </c>
      <c r="G112" s="7">
        <f>G113</f>
        <v>130000</v>
      </c>
      <c r="H112" s="7"/>
      <c r="I112" s="7">
        <f>I113</f>
        <v>130000</v>
      </c>
    </row>
    <row r="113" spans="2:9" s="2" customFormat="1" ht="25.5">
      <c r="B113" s="28" t="s">
        <v>50</v>
      </c>
      <c r="C113" s="81">
        <v>261</v>
      </c>
      <c r="D113" s="19" t="s">
        <v>79</v>
      </c>
      <c r="E113" s="94" t="s">
        <v>155</v>
      </c>
      <c r="F113" s="44" t="s">
        <v>46</v>
      </c>
      <c r="G113" s="7">
        <v>130000</v>
      </c>
      <c r="H113" s="7"/>
      <c r="I113" s="7">
        <v>130000</v>
      </c>
    </row>
    <row r="114" spans="2:9" s="2" customFormat="1" ht="25.5">
      <c r="B114" s="71" t="s">
        <v>171</v>
      </c>
      <c r="C114" s="81">
        <v>261</v>
      </c>
      <c r="D114" s="19" t="s">
        <v>79</v>
      </c>
      <c r="E114" s="94" t="s">
        <v>177</v>
      </c>
      <c r="F114" s="44"/>
      <c r="G114" s="7">
        <f>G115</f>
        <v>630000</v>
      </c>
      <c r="H114" s="7"/>
      <c r="I114" s="7">
        <f>I115</f>
        <v>630000</v>
      </c>
    </row>
    <row r="115" spans="2:9" s="2" customFormat="1" ht="25.5">
      <c r="B115" s="13" t="s">
        <v>62</v>
      </c>
      <c r="C115" s="81">
        <v>261</v>
      </c>
      <c r="D115" s="19" t="s">
        <v>79</v>
      </c>
      <c r="E115" s="94" t="s">
        <v>177</v>
      </c>
      <c r="F115" s="44" t="s">
        <v>45</v>
      </c>
      <c r="G115" s="7">
        <f>G116</f>
        <v>630000</v>
      </c>
      <c r="H115" s="7"/>
      <c r="I115" s="7">
        <f>I116</f>
        <v>630000</v>
      </c>
    </row>
    <row r="116" spans="2:9" s="2" customFormat="1" ht="25.5">
      <c r="B116" s="28" t="s">
        <v>50</v>
      </c>
      <c r="C116" s="81">
        <v>261</v>
      </c>
      <c r="D116" s="19" t="s">
        <v>79</v>
      </c>
      <c r="E116" s="94" t="s">
        <v>177</v>
      </c>
      <c r="F116" s="44" t="s">
        <v>46</v>
      </c>
      <c r="G116" s="7">
        <v>630000</v>
      </c>
      <c r="H116" s="7"/>
      <c r="I116" s="7">
        <v>630000</v>
      </c>
    </row>
    <row r="117" spans="2:9" s="2" customFormat="1" ht="12.75">
      <c r="B117" s="29" t="s">
        <v>39</v>
      </c>
      <c r="C117" s="81">
        <v>261</v>
      </c>
      <c r="D117" s="18" t="s">
        <v>0</v>
      </c>
      <c r="E117" s="44"/>
      <c r="F117" s="44"/>
      <c r="G117" s="6">
        <f>G118+G131+G135+G146</f>
        <v>22480896.11</v>
      </c>
      <c r="H117" s="6">
        <f>H120+H131+H135+H141+H146+H151+H156</f>
        <v>4141395.34</v>
      </c>
      <c r="I117" s="6">
        <f>I120+I125+I128+I131+I135+I141+I146+I151+I156</f>
        <v>26622291.450000003</v>
      </c>
    </row>
    <row r="118" spans="2:9" s="2" customFormat="1" ht="25.5">
      <c r="B118" s="92" t="s">
        <v>134</v>
      </c>
      <c r="C118" s="81">
        <v>261</v>
      </c>
      <c r="D118" s="19" t="s">
        <v>0</v>
      </c>
      <c r="E118" s="143" t="s">
        <v>135</v>
      </c>
      <c r="F118" s="18"/>
      <c r="G118" s="6">
        <f>G120+G125+G128</f>
        <v>8653400</v>
      </c>
      <c r="H118" s="6">
        <f>H120+H125+H128</f>
        <v>-18838.090000000004</v>
      </c>
      <c r="I118" s="6">
        <f>I120+I125+I128</f>
        <v>8634561.91</v>
      </c>
    </row>
    <row r="119" spans="2:9" s="2" customFormat="1" ht="38.25">
      <c r="B119" s="121" t="s">
        <v>182</v>
      </c>
      <c r="C119" s="81">
        <v>261</v>
      </c>
      <c r="D119" s="19" t="s">
        <v>0</v>
      </c>
      <c r="E119" s="97" t="s">
        <v>183</v>
      </c>
      <c r="F119" s="18"/>
      <c r="G119" s="6">
        <f>G120</f>
        <v>8603400</v>
      </c>
      <c r="H119" s="6">
        <f>H120</f>
        <v>-18838.090000000004</v>
      </c>
      <c r="I119" s="6">
        <f>I120</f>
        <v>8584561.91</v>
      </c>
    </row>
    <row r="120" spans="2:9" s="2" customFormat="1" ht="12.75">
      <c r="B120" s="116" t="s">
        <v>136</v>
      </c>
      <c r="C120" s="81">
        <v>261</v>
      </c>
      <c r="D120" s="19" t="s">
        <v>0</v>
      </c>
      <c r="E120" s="97" t="s">
        <v>156</v>
      </c>
      <c r="F120" s="98"/>
      <c r="G120" s="96">
        <f>G121+G123</f>
        <v>8603400</v>
      </c>
      <c r="H120" s="96">
        <f>H121+H123</f>
        <v>-18838.090000000004</v>
      </c>
      <c r="I120" s="96">
        <f>I121+I123</f>
        <v>8584561.91</v>
      </c>
    </row>
    <row r="121" spans="2:9" s="2" customFormat="1" ht="25.5">
      <c r="B121" s="13" t="s">
        <v>62</v>
      </c>
      <c r="C121" s="81">
        <v>261</v>
      </c>
      <c r="D121" s="19" t="s">
        <v>0</v>
      </c>
      <c r="E121" s="97" t="s">
        <v>156</v>
      </c>
      <c r="F121" s="95" t="s">
        <v>45</v>
      </c>
      <c r="G121" s="96">
        <f>G122</f>
        <v>1377500</v>
      </c>
      <c r="H121" s="96">
        <f>H122</f>
        <v>-31270.56</v>
      </c>
      <c r="I121" s="96">
        <f>I122</f>
        <v>1346229.44</v>
      </c>
    </row>
    <row r="122" spans="2:9" s="2" customFormat="1" ht="25.5">
      <c r="B122" s="28" t="s">
        <v>50</v>
      </c>
      <c r="C122" s="86" t="s">
        <v>97</v>
      </c>
      <c r="D122" s="19" t="s">
        <v>0</v>
      </c>
      <c r="E122" s="97" t="s">
        <v>156</v>
      </c>
      <c r="F122" s="95" t="s">
        <v>46</v>
      </c>
      <c r="G122" s="96">
        <v>1377500</v>
      </c>
      <c r="H122" s="96">
        <v>-31270.56</v>
      </c>
      <c r="I122" s="96">
        <f>G122+H122</f>
        <v>1346229.44</v>
      </c>
    </row>
    <row r="123" spans="2:9" s="2" customFormat="1" ht="33" customHeight="1">
      <c r="B123" s="71" t="s">
        <v>115</v>
      </c>
      <c r="C123" s="126" t="s">
        <v>97</v>
      </c>
      <c r="D123" s="19" t="s">
        <v>0</v>
      </c>
      <c r="E123" s="97" t="s">
        <v>156</v>
      </c>
      <c r="F123" s="95" t="s">
        <v>80</v>
      </c>
      <c r="G123" s="109">
        <f>G124</f>
        <v>7225900</v>
      </c>
      <c r="H123" s="109">
        <f>H124</f>
        <v>12432.47</v>
      </c>
      <c r="I123" s="109">
        <f>I124</f>
        <v>7238332.47</v>
      </c>
    </row>
    <row r="124" spans="2:9" s="2" customFormat="1" ht="18.75" customHeight="1">
      <c r="B124" s="71" t="s">
        <v>83</v>
      </c>
      <c r="C124" s="86" t="s">
        <v>97</v>
      </c>
      <c r="D124" s="19" t="s">
        <v>0</v>
      </c>
      <c r="E124" s="97" t="s">
        <v>156</v>
      </c>
      <c r="F124" s="95" t="s">
        <v>81</v>
      </c>
      <c r="G124" s="109">
        <v>7225900</v>
      </c>
      <c r="H124" s="109">
        <v>12432.47</v>
      </c>
      <c r="I124" s="109">
        <f>G124+H124</f>
        <v>7238332.47</v>
      </c>
    </row>
    <row r="125" spans="2:9" s="2" customFormat="1" ht="12.75">
      <c r="B125" s="23" t="s">
        <v>64</v>
      </c>
      <c r="C125" s="81">
        <v>261</v>
      </c>
      <c r="D125" s="19" t="s">
        <v>0</v>
      </c>
      <c r="E125" s="95" t="s">
        <v>187</v>
      </c>
      <c r="F125" s="95"/>
      <c r="G125" s="96">
        <f>G126</f>
        <v>20000</v>
      </c>
      <c r="H125" s="96"/>
      <c r="I125" s="96">
        <f>I126</f>
        <v>20000</v>
      </c>
    </row>
    <row r="126" spans="2:9" s="2" customFormat="1" ht="25.5">
      <c r="B126" s="13" t="s">
        <v>62</v>
      </c>
      <c r="C126" s="81">
        <v>261</v>
      </c>
      <c r="D126" s="19" t="s">
        <v>0</v>
      </c>
      <c r="E126" s="95" t="s">
        <v>187</v>
      </c>
      <c r="F126" s="95" t="s">
        <v>45</v>
      </c>
      <c r="G126" s="96">
        <f>G127</f>
        <v>20000</v>
      </c>
      <c r="H126" s="96"/>
      <c r="I126" s="96">
        <f>I127</f>
        <v>20000</v>
      </c>
    </row>
    <row r="127" spans="2:9" s="2" customFormat="1" ht="25.5">
      <c r="B127" s="28" t="s">
        <v>50</v>
      </c>
      <c r="C127" s="81">
        <v>261</v>
      </c>
      <c r="D127" s="19" t="s">
        <v>0</v>
      </c>
      <c r="E127" s="95" t="s">
        <v>187</v>
      </c>
      <c r="F127" s="95" t="s">
        <v>46</v>
      </c>
      <c r="G127" s="96">
        <v>20000</v>
      </c>
      <c r="H127" s="96"/>
      <c r="I127" s="96">
        <v>20000</v>
      </c>
    </row>
    <row r="128" spans="2:9" s="2" customFormat="1" ht="12.75">
      <c r="B128" s="114" t="s">
        <v>126</v>
      </c>
      <c r="C128" s="81">
        <v>261</v>
      </c>
      <c r="D128" s="26" t="s">
        <v>0</v>
      </c>
      <c r="E128" s="19" t="s">
        <v>188</v>
      </c>
      <c r="F128" s="95"/>
      <c r="G128" s="96">
        <f>G129</f>
        <v>30000</v>
      </c>
      <c r="H128" s="96"/>
      <c r="I128" s="96">
        <f>I129</f>
        <v>30000</v>
      </c>
    </row>
    <row r="129" spans="2:9" s="2" customFormat="1" ht="12.75">
      <c r="B129" s="115" t="s">
        <v>127</v>
      </c>
      <c r="C129" s="81">
        <v>261</v>
      </c>
      <c r="D129" s="26" t="s">
        <v>0</v>
      </c>
      <c r="E129" s="19" t="s">
        <v>188</v>
      </c>
      <c r="F129" s="19" t="s">
        <v>45</v>
      </c>
      <c r="G129" s="100">
        <f>G130</f>
        <v>30000</v>
      </c>
      <c r="H129" s="100"/>
      <c r="I129" s="100">
        <f>I130</f>
        <v>30000</v>
      </c>
    </row>
    <row r="130" spans="2:9" s="2" customFormat="1" ht="24.75" customHeight="1">
      <c r="B130" s="115" t="s">
        <v>120</v>
      </c>
      <c r="C130" s="81">
        <v>261</v>
      </c>
      <c r="D130" s="26" t="s">
        <v>0</v>
      </c>
      <c r="E130" s="19" t="s">
        <v>188</v>
      </c>
      <c r="F130" s="19" t="s">
        <v>46</v>
      </c>
      <c r="G130" s="100">
        <v>30000</v>
      </c>
      <c r="H130" s="100"/>
      <c r="I130" s="100">
        <v>30000</v>
      </c>
    </row>
    <row r="131" spans="2:9" s="2" customFormat="1" ht="12.75" customHeight="1">
      <c r="B131" s="115" t="s">
        <v>138</v>
      </c>
      <c r="C131" s="81">
        <v>261</v>
      </c>
      <c r="D131" s="19" t="s">
        <v>0</v>
      </c>
      <c r="E131" s="112" t="s">
        <v>157</v>
      </c>
      <c r="F131" s="19"/>
      <c r="G131" s="100">
        <f aca="true" t="shared" si="1" ref="G131:I133">G132</f>
        <v>3669276.31</v>
      </c>
      <c r="H131" s="100">
        <f t="shared" si="1"/>
        <v>-109768.74</v>
      </c>
      <c r="I131" s="100">
        <f t="shared" si="1"/>
        <v>3559507.57</v>
      </c>
    </row>
    <row r="132" spans="2:9" s="2" customFormat="1" ht="14.25" customHeight="1">
      <c r="B132" s="24" t="s">
        <v>63</v>
      </c>
      <c r="C132" s="81">
        <v>261</v>
      </c>
      <c r="D132" s="19" t="s">
        <v>0</v>
      </c>
      <c r="E132" s="112" t="s">
        <v>157</v>
      </c>
      <c r="F132" s="19"/>
      <c r="G132" s="100">
        <f t="shared" si="1"/>
        <v>3669276.31</v>
      </c>
      <c r="H132" s="100">
        <f t="shared" si="1"/>
        <v>-109768.74</v>
      </c>
      <c r="I132" s="100">
        <f t="shared" si="1"/>
        <v>3559507.57</v>
      </c>
    </row>
    <row r="133" spans="2:9" s="2" customFormat="1" ht="30.75" customHeight="1">
      <c r="B133" s="13" t="s">
        <v>62</v>
      </c>
      <c r="C133" s="81">
        <v>261</v>
      </c>
      <c r="D133" s="19" t="s">
        <v>0</v>
      </c>
      <c r="E133" s="112" t="s">
        <v>157</v>
      </c>
      <c r="F133" s="95" t="s">
        <v>45</v>
      </c>
      <c r="G133" s="96">
        <f t="shared" si="1"/>
        <v>3669276.31</v>
      </c>
      <c r="H133" s="96">
        <f t="shared" si="1"/>
        <v>-109768.74</v>
      </c>
      <c r="I133" s="96">
        <f t="shared" si="1"/>
        <v>3559507.57</v>
      </c>
    </row>
    <row r="134" spans="2:9" s="2" customFormat="1" ht="22.5" customHeight="1">
      <c r="B134" s="28" t="s">
        <v>50</v>
      </c>
      <c r="C134" s="81">
        <v>261</v>
      </c>
      <c r="D134" s="19" t="s">
        <v>0</v>
      </c>
      <c r="E134" s="112" t="s">
        <v>157</v>
      </c>
      <c r="F134" s="95" t="s">
        <v>46</v>
      </c>
      <c r="G134" s="96">
        <v>3669276.31</v>
      </c>
      <c r="H134" s="96">
        <v>-109768.74</v>
      </c>
      <c r="I134" s="96">
        <f>G134+H134</f>
        <v>3559507.57</v>
      </c>
    </row>
    <row r="135" spans="2:9" s="2" customFormat="1" ht="23.25" customHeight="1">
      <c r="B135" s="115" t="s">
        <v>137</v>
      </c>
      <c r="C135" s="86" t="s">
        <v>97</v>
      </c>
      <c r="D135" s="19" t="s">
        <v>0</v>
      </c>
      <c r="E135" s="95" t="s">
        <v>190</v>
      </c>
      <c r="F135" s="95"/>
      <c r="G135" s="96">
        <f>G136</f>
        <v>7508219.8</v>
      </c>
      <c r="H135" s="96">
        <f>H136</f>
        <v>-2177750.2800000003</v>
      </c>
      <c r="I135" s="96">
        <f>I136</f>
        <v>5330469.5200000005</v>
      </c>
    </row>
    <row r="136" spans="2:9" s="2" customFormat="1" ht="27" customHeight="1">
      <c r="B136" s="71" t="s">
        <v>98</v>
      </c>
      <c r="C136" s="86" t="s">
        <v>97</v>
      </c>
      <c r="D136" s="19" t="s">
        <v>0</v>
      </c>
      <c r="E136" s="95" t="s">
        <v>190</v>
      </c>
      <c r="F136" s="19"/>
      <c r="G136" s="100">
        <f>G137+G139</f>
        <v>7508219.8</v>
      </c>
      <c r="H136" s="100">
        <f>H137+H139</f>
        <v>-2177750.2800000003</v>
      </c>
      <c r="I136" s="100">
        <f>I137+I139</f>
        <v>5330469.5200000005</v>
      </c>
    </row>
    <row r="137" spans="2:9" s="2" customFormat="1" ht="27" customHeight="1">
      <c r="B137" s="13" t="s">
        <v>62</v>
      </c>
      <c r="C137" s="86" t="s">
        <v>97</v>
      </c>
      <c r="D137" s="19" t="s">
        <v>0</v>
      </c>
      <c r="E137" s="95" t="s">
        <v>190</v>
      </c>
      <c r="F137" s="95" t="s">
        <v>45</v>
      </c>
      <c r="G137" s="96">
        <f>G138</f>
        <v>6708219.8</v>
      </c>
      <c r="H137" s="96">
        <f>H138</f>
        <v>-2110223.14</v>
      </c>
      <c r="I137" s="96">
        <f>I138</f>
        <v>4597996.66</v>
      </c>
    </row>
    <row r="138" spans="2:9" s="2" customFormat="1" ht="26.25" customHeight="1">
      <c r="B138" s="28" t="s">
        <v>50</v>
      </c>
      <c r="C138" s="86" t="s">
        <v>97</v>
      </c>
      <c r="D138" s="19" t="s">
        <v>0</v>
      </c>
      <c r="E138" s="95" t="s">
        <v>190</v>
      </c>
      <c r="F138" s="95" t="s">
        <v>46</v>
      </c>
      <c r="G138" s="96">
        <v>6708219.8</v>
      </c>
      <c r="H138" s="96">
        <v>-2110223.14</v>
      </c>
      <c r="I138" s="96">
        <f>G138+H138</f>
        <v>4597996.66</v>
      </c>
    </row>
    <row r="139" spans="2:9" s="2" customFormat="1" ht="22.5" customHeight="1">
      <c r="B139" s="13" t="s">
        <v>62</v>
      </c>
      <c r="C139" s="86" t="s">
        <v>97</v>
      </c>
      <c r="D139" s="19" t="s">
        <v>0</v>
      </c>
      <c r="E139" s="95" t="s">
        <v>190</v>
      </c>
      <c r="F139" s="95" t="s">
        <v>45</v>
      </c>
      <c r="G139" s="96">
        <f>G140</f>
        <v>800000</v>
      </c>
      <c r="H139" s="96">
        <f>H140</f>
        <v>-67527.14</v>
      </c>
      <c r="I139" s="96">
        <f>I140</f>
        <v>732472.86</v>
      </c>
    </row>
    <row r="140" spans="2:9" s="2" customFormat="1" ht="27.75" customHeight="1">
      <c r="B140" s="28" t="s">
        <v>50</v>
      </c>
      <c r="C140" s="86" t="s">
        <v>97</v>
      </c>
      <c r="D140" s="19" t="s">
        <v>0</v>
      </c>
      <c r="E140" s="99" t="s">
        <v>190</v>
      </c>
      <c r="F140" s="95" t="s">
        <v>46</v>
      </c>
      <c r="G140" s="96">
        <v>800000</v>
      </c>
      <c r="H140" s="96">
        <v>-67527.14</v>
      </c>
      <c r="I140" s="96">
        <f>G140+H140</f>
        <v>732472.86</v>
      </c>
    </row>
    <row r="141" spans="2:9" s="2" customFormat="1" ht="36.75" customHeight="1">
      <c r="B141" s="115" t="s">
        <v>202</v>
      </c>
      <c r="C141" s="86" t="s">
        <v>97</v>
      </c>
      <c r="D141" s="30" t="s">
        <v>0</v>
      </c>
      <c r="E141" s="113" t="s">
        <v>211</v>
      </c>
      <c r="F141" s="111"/>
      <c r="G141" s="96">
        <v>0</v>
      </c>
      <c r="H141" s="96">
        <f>H142+H144</f>
        <v>2177750.2800000003</v>
      </c>
      <c r="I141" s="96">
        <f>I142+I144</f>
        <v>2177750.2800000003</v>
      </c>
    </row>
    <row r="142" spans="2:9" s="2" customFormat="1" ht="27.75" customHeight="1">
      <c r="B142" s="13" t="s">
        <v>62</v>
      </c>
      <c r="C142" s="86" t="s">
        <v>97</v>
      </c>
      <c r="D142" s="30" t="s">
        <v>0</v>
      </c>
      <c r="E142" s="113" t="s">
        <v>211</v>
      </c>
      <c r="F142" s="111" t="s">
        <v>45</v>
      </c>
      <c r="G142" s="96">
        <v>0</v>
      </c>
      <c r="H142" s="96">
        <f>H143</f>
        <v>2110223.14</v>
      </c>
      <c r="I142" s="96">
        <f>I143</f>
        <v>2110223.14</v>
      </c>
    </row>
    <row r="143" spans="2:9" s="2" customFormat="1" ht="27.75" customHeight="1">
      <c r="B143" s="28" t="s">
        <v>50</v>
      </c>
      <c r="C143" s="86" t="s">
        <v>97</v>
      </c>
      <c r="D143" s="30" t="s">
        <v>0</v>
      </c>
      <c r="E143" s="113" t="s">
        <v>211</v>
      </c>
      <c r="F143" s="111" t="s">
        <v>46</v>
      </c>
      <c r="G143" s="96">
        <v>0</v>
      </c>
      <c r="H143" s="96">
        <v>2110223.14</v>
      </c>
      <c r="I143" s="96">
        <f>G143+H143</f>
        <v>2110223.14</v>
      </c>
    </row>
    <row r="144" spans="2:9" s="2" customFormat="1" ht="27.75" customHeight="1">
      <c r="B144" s="13" t="s">
        <v>62</v>
      </c>
      <c r="C144" s="86" t="s">
        <v>97</v>
      </c>
      <c r="D144" s="30" t="s">
        <v>0</v>
      </c>
      <c r="E144" s="113" t="s">
        <v>211</v>
      </c>
      <c r="F144" s="111" t="s">
        <v>45</v>
      </c>
      <c r="G144" s="96">
        <v>0</v>
      </c>
      <c r="H144" s="96">
        <f>H145</f>
        <v>67527.14</v>
      </c>
      <c r="I144" s="96">
        <f>I145</f>
        <v>67527.14</v>
      </c>
    </row>
    <row r="145" spans="2:9" s="2" customFormat="1" ht="27.75" customHeight="1">
      <c r="B145" s="28" t="s">
        <v>50</v>
      </c>
      <c r="C145" s="86" t="s">
        <v>97</v>
      </c>
      <c r="D145" s="30" t="s">
        <v>0</v>
      </c>
      <c r="E145" s="113" t="s">
        <v>211</v>
      </c>
      <c r="F145" s="111" t="s">
        <v>46</v>
      </c>
      <c r="G145" s="96">
        <v>0</v>
      </c>
      <c r="H145" s="96">
        <v>67527.14</v>
      </c>
      <c r="I145" s="96">
        <f>G145+H145</f>
        <v>67527.14</v>
      </c>
    </row>
    <row r="146" spans="2:9" s="2" customFormat="1" ht="18" customHeight="1">
      <c r="B146" s="71" t="s">
        <v>114</v>
      </c>
      <c r="C146" s="86" t="s">
        <v>97</v>
      </c>
      <c r="D146" s="144" t="s">
        <v>0</v>
      </c>
      <c r="E146" s="113" t="s">
        <v>191</v>
      </c>
      <c r="F146" s="111"/>
      <c r="G146" s="96">
        <f>G147+G149</f>
        <v>2650000</v>
      </c>
      <c r="H146" s="96">
        <f>H147</f>
        <v>176839</v>
      </c>
      <c r="I146" s="96">
        <f>I147+I149</f>
        <v>2826839</v>
      </c>
    </row>
    <row r="147" spans="2:9" s="2" customFormat="1" ht="27" customHeight="1">
      <c r="B147" s="13" t="s">
        <v>62</v>
      </c>
      <c r="C147" s="133" t="s">
        <v>97</v>
      </c>
      <c r="D147" s="145" t="s">
        <v>0</v>
      </c>
      <c r="E147" s="113" t="s">
        <v>191</v>
      </c>
      <c r="F147" s="111" t="s">
        <v>45</v>
      </c>
      <c r="G147" s="96">
        <f>G148</f>
        <v>1750000</v>
      </c>
      <c r="H147" s="96">
        <f>H148</f>
        <v>176839</v>
      </c>
      <c r="I147" s="96">
        <f>I148</f>
        <v>1926839</v>
      </c>
    </row>
    <row r="148" spans="2:9" s="2" customFormat="1" ht="27.75" customHeight="1">
      <c r="B148" s="28" t="s">
        <v>50</v>
      </c>
      <c r="C148" s="86" t="s">
        <v>97</v>
      </c>
      <c r="D148" s="134" t="s">
        <v>0</v>
      </c>
      <c r="E148" s="113" t="s">
        <v>191</v>
      </c>
      <c r="F148" s="111" t="s">
        <v>46</v>
      </c>
      <c r="G148" s="96">
        <v>1750000</v>
      </c>
      <c r="H148" s="96">
        <f>I148-G148</f>
        <v>176839</v>
      </c>
      <c r="I148" s="96">
        <v>1926839</v>
      </c>
    </row>
    <row r="149" spans="2:9" s="2" customFormat="1" ht="27.75" customHeight="1">
      <c r="B149" s="13" t="s">
        <v>62</v>
      </c>
      <c r="C149" s="86" t="s">
        <v>97</v>
      </c>
      <c r="D149" s="30" t="s">
        <v>0</v>
      </c>
      <c r="E149" s="113" t="s">
        <v>191</v>
      </c>
      <c r="F149" s="111" t="s">
        <v>45</v>
      </c>
      <c r="G149" s="96">
        <f>G150</f>
        <v>900000</v>
      </c>
      <c r="H149" s="96"/>
      <c r="I149" s="96">
        <f>I150</f>
        <v>900000</v>
      </c>
    </row>
    <row r="150" spans="2:9" s="2" customFormat="1" ht="27.75" customHeight="1">
      <c r="B150" s="28" t="s">
        <v>50</v>
      </c>
      <c r="C150" s="86" t="s">
        <v>97</v>
      </c>
      <c r="D150" s="30" t="s">
        <v>0</v>
      </c>
      <c r="E150" s="113" t="s">
        <v>191</v>
      </c>
      <c r="F150" s="111" t="s">
        <v>46</v>
      </c>
      <c r="G150" s="96">
        <v>900000</v>
      </c>
      <c r="H150" s="96"/>
      <c r="I150" s="96">
        <v>900000</v>
      </c>
    </row>
    <row r="151" spans="2:9" s="2" customFormat="1" ht="27.75" customHeight="1">
      <c r="B151" s="28" t="s">
        <v>201</v>
      </c>
      <c r="C151" s="86" t="s">
        <v>97</v>
      </c>
      <c r="D151" s="30" t="s">
        <v>0</v>
      </c>
      <c r="E151" s="113" t="s">
        <v>212</v>
      </c>
      <c r="F151" s="152"/>
      <c r="G151" s="100">
        <v>0</v>
      </c>
      <c r="H151" s="100">
        <f>H152+H154</f>
        <v>3963163.17</v>
      </c>
      <c r="I151" s="100">
        <f>I152+I154</f>
        <v>3963163.17</v>
      </c>
    </row>
    <row r="152" spans="2:9" s="2" customFormat="1" ht="27.75" customHeight="1">
      <c r="B152" s="13" t="s">
        <v>62</v>
      </c>
      <c r="C152" s="86" t="s">
        <v>97</v>
      </c>
      <c r="D152" s="30" t="s">
        <v>0</v>
      </c>
      <c r="E152" s="113" t="s">
        <v>212</v>
      </c>
      <c r="F152" s="152" t="s">
        <v>45</v>
      </c>
      <c r="G152" s="100">
        <v>0</v>
      </c>
      <c r="H152" s="100">
        <f>H153</f>
        <v>3959200</v>
      </c>
      <c r="I152" s="100">
        <f>I153</f>
        <v>3959200</v>
      </c>
    </row>
    <row r="153" spans="2:9" s="2" customFormat="1" ht="27.75" customHeight="1">
      <c r="B153" s="28" t="s">
        <v>50</v>
      </c>
      <c r="C153" s="86" t="s">
        <v>97</v>
      </c>
      <c r="D153" s="30" t="s">
        <v>0</v>
      </c>
      <c r="E153" s="113" t="s">
        <v>212</v>
      </c>
      <c r="F153" s="152" t="s">
        <v>46</v>
      </c>
      <c r="G153" s="100">
        <v>0</v>
      </c>
      <c r="H153" s="27">
        <v>3959200</v>
      </c>
      <c r="I153" s="100">
        <f>G153+H153</f>
        <v>3959200</v>
      </c>
    </row>
    <row r="154" spans="2:9" s="2" customFormat="1" ht="27.75" customHeight="1">
      <c r="B154" s="13" t="s">
        <v>62</v>
      </c>
      <c r="C154" s="86" t="s">
        <v>97</v>
      </c>
      <c r="D154" s="30" t="s">
        <v>0</v>
      </c>
      <c r="E154" s="113" t="s">
        <v>212</v>
      </c>
      <c r="F154" s="152" t="s">
        <v>45</v>
      </c>
      <c r="G154" s="100">
        <v>0</v>
      </c>
      <c r="H154" s="100">
        <f>H155</f>
        <v>3963.17</v>
      </c>
      <c r="I154" s="100">
        <f>I155</f>
        <v>3963.17</v>
      </c>
    </row>
    <row r="155" spans="2:9" s="2" customFormat="1" ht="27.75" customHeight="1">
      <c r="B155" s="28" t="s">
        <v>50</v>
      </c>
      <c r="C155" s="86" t="s">
        <v>97</v>
      </c>
      <c r="D155" s="30" t="s">
        <v>0</v>
      </c>
      <c r="E155" s="113" t="s">
        <v>212</v>
      </c>
      <c r="F155" s="152" t="s">
        <v>46</v>
      </c>
      <c r="G155" s="100">
        <v>0</v>
      </c>
      <c r="H155" s="27">
        <v>3963.17</v>
      </c>
      <c r="I155" s="100">
        <f>G155+H155</f>
        <v>3963.17</v>
      </c>
    </row>
    <row r="156" spans="2:9" s="2" customFormat="1" ht="27.75" customHeight="1">
      <c r="B156" s="28" t="s">
        <v>203</v>
      </c>
      <c r="C156" s="86" t="s">
        <v>97</v>
      </c>
      <c r="D156" s="30" t="s">
        <v>0</v>
      </c>
      <c r="E156" s="113" t="s">
        <v>213</v>
      </c>
      <c r="F156" s="152"/>
      <c r="G156" s="100">
        <v>0</v>
      </c>
      <c r="H156" s="100">
        <f>H157</f>
        <v>130000</v>
      </c>
      <c r="I156" s="100">
        <f>I157</f>
        <v>130000</v>
      </c>
    </row>
    <row r="157" spans="2:9" s="2" customFormat="1" ht="27.75" customHeight="1">
      <c r="B157" s="13" t="s">
        <v>62</v>
      </c>
      <c r="C157" s="86" t="s">
        <v>97</v>
      </c>
      <c r="D157" s="30" t="s">
        <v>0</v>
      </c>
      <c r="E157" s="113" t="s">
        <v>213</v>
      </c>
      <c r="F157" s="152" t="s">
        <v>45</v>
      </c>
      <c r="G157" s="100">
        <v>0</v>
      </c>
      <c r="H157" s="100">
        <f>H158</f>
        <v>130000</v>
      </c>
      <c r="I157" s="100">
        <f>I158</f>
        <v>130000</v>
      </c>
    </row>
    <row r="158" spans="2:9" s="2" customFormat="1" ht="27.75" customHeight="1">
      <c r="B158" s="28" t="s">
        <v>50</v>
      </c>
      <c r="C158" s="86" t="s">
        <v>97</v>
      </c>
      <c r="D158" s="30" t="s">
        <v>0</v>
      </c>
      <c r="E158" s="113" t="s">
        <v>213</v>
      </c>
      <c r="F158" s="152" t="s">
        <v>46</v>
      </c>
      <c r="G158" s="100">
        <v>0</v>
      </c>
      <c r="H158" s="100">
        <v>130000</v>
      </c>
      <c r="I158" s="100">
        <f>G158+H158</f>
        <v>130000</v>
      </c>
    </row>
    <row r="159" spans="2:9" s="2" customFormat="1" ht="12.75">
      <c r="B159" s="35" t="s">
        <v>32</v>
      </c>
      <c r="C159" s="86" t="s">
        <v>97</v>
      </c>
      <c r="D159" s="36" t="s">
        <v>26</v>
      </c>
      <c r="E159" s="113"/>
      <c r="F159" s="99"/>
      <c r="G159" s="135">
        <f>G160</f>
        <v>13284637.75</v>
      </c>
      <c r="H159" s="135">
        <f>H160</f>
        <v>954889.0699999996</v>
      </c>
      <c r="I159" s="135">
        <f>I160</f>
        <v>14239526.82</v>
      </c>
    </row>
    <row r="160" spans="2:9" s="2" customFormat="1" ht="12.75">
      <c r="B160" s="35" t="s">
        <v>1</v>
      </c>
      <c r="C160" s="81">
        <v>261</v>
      </c>
      <c r="D160" s="36" t="s">
        <v>27</v>
      </c>
      <c r="E160" s="36"/>
      <c r="F160" s="36"/>
      <c r="G160" s="37">
        <f>G161+G170+G173</f>
        <v>13284637.75</v>
      </c>
      <c r="H160" s="37">
        <f>H161</f>
        <v>954889.0699999996</v>
      </c>
      <c r="I160" s="37">
        <f>I161+I170+I173</f>
        <v>14239526.82</v>
      </c>
    </row>
    <row r="161" spans="2:9" s="2" customFormat="1" ht="25.5">
      <c r="B161" s="38" t="s">
        <v>117</v>
      </c>
      <c r="C161" s="81">
        <v>261</v>
      </c>
      <c r="D161" s="39" t="s">
        <v>27</v>
      </c>
      <c r="E161" s="59" t="s">
        <v>158</v>
      </c>
      <c r="F161" s="36"/>
      <c r="G161" s="45">
        <f>G162+G165</f>
        <v>10269752.2</v>
      </c>
      <c r="H161" s="45">
        <f>H162+H165</f>
        <v>954889.0699999996</v>
      </c>
      <c r="I161" s="45">
        <f>I162+I165</f>
        <v>11224641.27</v>
      </c>
    </row>
    <row r="162" spans="2:9" s="2" customFormat="1" ht="12.75">
      <c r="B162" s="56" t="s">
        <v>75</v>
      </c>
      <c r="C162" s="81">
        <v>261</v>
      </c>
      <c r="D162" s="39" t="s">
        <v>27</v>
      </c>
      <c r="E162" s="59" t="s">
        <v>159</v>
      </c>
      <c r="F162" s="57"/>
      <c r="G162" s="58">
        <f aca="true" t="shared" si="2" ref="G162:I163">G163</f>
        <v>4391317</v>
      </c>
      <c r="H162" s="58">
        <f t="shared" si="2"/>
        <v>205664.26999999955</v>
      </c>
      <c r="I162" s="58">
        <f t="shared" si="2"/>
        <v>4596981.27</v>
      </c>
    </row>
    <row r="163" spans="2:9" s="2" customFormat="1" ht="26.25" customHeight="1">
      <c r="B163" s="56" t="s">
        <v>82</v>
      </c>
      <c r="C163" s="81">
        <v>261</v>
      </c>
      <c r="D163" s="59" t="s">
        <v>27</v>
      </c>
      <c r="E163" s="59" t="s">
        <v>159</v>
      </c>
      <c r="F163" s="59" t="s">
        <v>80</v>
      </c>
      <c r="G163" s="60">
        <f t="shared" si="2"/>
        <v>4391317</v>
      </c>
      <c r="H163" s="60">
        <f t="shared" si="2"/>
        <v>205664.26999999955</v>
      </c>
      <c r="I163" s="60">
        <f t="shared" si="2"/>
        <v>4596981.27</v>
      </c>
    </row>
    <row r="164" spans="2:9" s="2" customFormat="1" ht="14.25" customHeight="1">
      <c r="B164" s="56" t="s">
        <v>83</v>
      </c>
      <c r="C164" s="81">
        <v>261</v>
      </c>
      <c r="D164" s="59" t="s">
        <v>27</v>
      </c>
      <c r="E164" s="59" t="s">
        <v>159</v>
      </c>
      <c r="F164" s="59" t="s">
        <v>81</v>
      </c>
      <c r="G164" s="60">
        <v>4391317</v>
      </c>
      <c r="H164" s="60">
        <f>I164-G164</f>
        <v>205664.26999999955</v>
      </c>
      <c r="I164" s="60">
        <v>4596981.27</v>
      </c>
    </row>
    <row r="165" spans="2:9" s="2" customFormat="1" ht="51">
      <c r="B165" s="56" t="s">
        <v>121</v>
      </c>
      <c r="C165" s="81">
        <v>261</v>
      </c>
      <c r="D165" s="59" t="s">
        <v>27</v>
      </c>
      <c r="E165" s="59" t="s">
        <v>161</v>
      </c>
      <c r="F165" s="59"/>
      <c r="G165" s="60">
        <f>G166+G168</f>
        <v>5878435.2</v>
      </c>
      <c r="H165" s="60">
        <f>H168</f>
        <v>749224.8</v>
      </c>
      <c r="I165" s="60">
        <f>I166+I168</f>
        <v>6627660</v>
      </c>
    </row>
    <row r="166" spans="2:9" s="2" customFormat="1" ht="25.5">
      <c r="B166" s="13" t="s">
        <v>62</v>
      </c>
      <c r="C166" s="81">
        <v>261</v>
      </c>
      <c r="D166" s="59" t="s">
        <v>27</v>
      </c>
      <c r="E166" s="59" t="s">
        <v>161</v>
      </c>
      <c r="F166" s="59" t="s">
        <v>45</v>
      </c>
      <c r="G166" s="60">
        <f>G167</f>
        <v>5584513.44</v>
      </c>
      <c r="H166" s="60"/>
      <c r="I166" s="60">
        <f>I167</f>
        <v>5584513.44</v>
      </c>
    </row>
    <row r="167" spans="2:9" s="2" customFormat="1" ht="25.5">
      <c r="B167" s="13" t="s">
        <v>50</v>
      </c>
      <c r="C167" s="81">
        <v>261</v>
      </c>
      <c r="D167" s="59" t="s">
        <v>27</v>
      </c>
      <c r="E167" s="59" t="s">
        <v>161</v>
      </c>
      <c r="F167" s="59" t="s">
        <v>46</v>
      </c>
      <c r="G167" s="60">
        <v>5584513.44</v>
      </c>
      <c r="H167" s="60"/>
      <c r="I167" s="60">
        <v>5584513.44</v>
      </c>
    </row>
    <row r="168" spans="2:9" s="2" customFormat="1" ht="25.5">
      <c r="B168" s="13" t="s">
        <v>62</v>
      </c>
      <c r="C168" s="81">
        <v>261</v>
      </c>
      <c r="D168" s="59" t="s">
        <v>27</v>
      </c>
      <c r="E168" s="59" t="s">
        <v>161</v>
      </c>
      <c r="F168" s="59" t="s">
        <v>45</v>
      </c>
      <c r="G168" s="60">
        <f>G169</f>
        <v>293921.76</v>
      </c>
      <c r="H168" s="60">
        <f>H169</f>
        <v>749224.8</v>
      </c>
      <c r="I168" s="60">
        <f>I169</f>
        <v>1043146.56</v>
      </c>
    </row>
    <row r="169" spans="2:9" s="2" customFormat="1" ht="25.5">
      <c r="B169" s="13" t="s">
        <v>50</v>
      </c>
      <c r="C169" s="81">
        <v>261</v>
      </c>
      <c r="D169" s="59" t="s">
        <v>27</v>
      </c>
      <c r="E169" s="59" t="s">
        <v>161</v>
      </c>
      <c r="F169" s="59" t="s">
        <v>46</v>
      </c>
      <c r="G169" s="60">
        <v>293921.76</v>
      </c>
      <c r="H169" s="60">
        <f>I169-G169</f>
        <v>749224.8</v>
      </c>
      <c r="I169" s="60">
        <v>1043146.56</v>
      </c>
    </row>
    <row r="170" spans="2:9" s="2" customFormat="1" ht="25.5">
      <c r="B170" s="56" t="s">
        <v>101</v>
      </c>
      <c r="C170" s="81">
        <v>261</v>
      </c>
      <c r="D170" s="59" t="s">
        <v>27</v>
      </c>
      <c r="E170" s="59" t="s">
        <v>162</v>
      </c>
      <c r="F170" s="59"/>
      <c r="G170" s="60">
        <f>G171</f>
        <v>600000</v>
      </c>
      <c r="H170" s="60"/>
      <c r="I170" s="60">
        <f>I171</f>
        <v>600000</v>
      </c>
    </row>
    <row r="171" spans="2:9" s="2" customFormat="1" ht="25.5">
      <c r="B171" s="13" t="s">
        <v>62</v>
      </c>
      <c r="C171" s="81">
        <v>261</v>
      </c>
      <c r="D171" s="65" t="s">
        <v>27</v>
      </c>
      <c r="E171" s="59" t="s">
        <v>162</v>
      </c>
      <c r="F171" s="59" t="s">
        <v>45</v>
      </c>
      <c r="G171" s="60">
        <f>G172</f>
        <v>600000</v>
      </c>
      <c r="H171" s="60"/>
      <c r="I171" s="60">
        <f>I172</f>
        <v>600000</v>
      </c>
    </row>
    <row r="172" spans="2:9" s="2" customFormat="1" ht="25.5">
      <c r="B172" s="13" t="s">
        <v>50</v>
      </c>
      <c r="C172" s="81">
        <v>261</v>
      </c>
      <c r="D172" s="40" t="s">
        <v>27</v>
      </c>
      <c r="E172" s="59" t="s">
        <v>162</v>
      </c>
      <c r="F172" s="65" t="s">
        <v>46</v>
      </c>
      <c r="G172" s="66">
        <v>600000</v>
      </c>
      <c r="H172" s="66"/>
      <c r="I172" s="66">
        <v>600000</v>
      </c>
    </row>
    <row r="173" spans="2:9" s="2" customFormat="1" ht="25.5">
      <c r="B173" s="38" t="s">
        <v>118</v>
      </c>
      <c r="C173" s="81">
        <v>261</v>
      </c>
      <c r="D173" s="59" t="s">
        <v>27</v>
      </c>
      <c r="E173" s="59" t="s">
        <v>160</v>
      </c>
      <c r="F173" s="40"/>
      <c r="G173" s="41">
        <f>G174+G176</f>
        <v>2414885.55</v>
      </c>
      <c r="H173" s="41"/>
      <c r="I173" s="41">
        <f>I174+I176</f>
        <v>2414885.55</v>
      </c>
    </row>
    <row r="174" spans="2:9" s="2" customFormat="1" ht="25.5">
      <c r="B174" s="56" t="s">
        <v>82</v>
      </c>
      <c r="C174" s="81">
        <v>261</v>
      </c>
      <c r="D174" s="59" t="s">
        <v>27</v>
      </c>
      <c r="E174" s="59" t="s">
        <v>160</v>
      </c>
      <c r="F174" s="59" t="s">
        <v>80</v>
      </c>
      <c r="G174" s="60">
        <f>G175</f>
        <v>1917000</v>
      </c>
      <c r="H174" s="60"/>
      <c r="I174" s="60">
        <f>I175</f>
        <v>1917000</v>
      </c>
    </row>
    <row r="175" spans="2:9" s="2" customFormat="1" ht="12.75">
      <c r="B175" s="56" t="s">
        <v>83</v>
      </c>
      <c r="C175" s="81">
        <v>261</v>
      </c>
      <c r="D175" s="59" t="s">
        <v>27</v>
      </c>
      <c r="E175" s="59" t="s">
        <v>160</v>
      </c>
      <c r="F175" s="59" t="s">
        <v>81</v>
      </c>
      <c r="G175" s="60">
        <v>1917000</v>
      </c>
      <c r="H175" s="60"/>
      <c r="I175" s="60">
        <v>1917000</v>
      </c>
    </row>
    <row r="176" spans="2:9" s="2" customFormat="1" ht="25.5">
      <c r="B176" s="56" t="s">
        <v>82</v>
      </c>
      <c r="C176" s="81">
        <v>261</v>
      </c>
      <c r="D176" s="59" t="s">
        <v>27</v>
      </c>
      <c r="E176" s="59" t="s">
        <v>160</v>
      </c>
      <c r="F176" s="59" t="s">
        <v>80</v>
      </c>
      <c r="G176" s="60">
        <f>G177</f>
        <v>497885.55</v>
      </c>
      <c r="H176" s="60"/>
      <c r="I176" s="60">
        <f>I177</f>
        <v>497885.55</v>
      </c>
    </row>
    <row r="177" spans="2:9" s="2" customFormat="1" ht="12.75">
      <c r="B177" s="56" t="s">
        <v>83</v>
      </c>
      <c r="C177" s="81">
        <v>261</v>
      </c>
      <c r="D177" s="59" t="s">
        <v>27</v>
      </c>
      <c r="E177" s="59" t="s">
        <v>160</v>
      </c>
      <c r="F177" s="59" t="s">
        <v>81</v>
      </c>
      <c r="G177" s="60">
        <v>497885.55</v>
      </c>
      <c r="H177" s="60"/>
      <c r="I177" s="60">
        <v>497885.55</v>
      </c>
    </row>
    <row r="178" spans="2:9" s="2" customFormat="1" ht="12.75">
      <c r="B178" s="43" t="s">
        <v>12</v>
      </c>
      <c r="C178" s="81">
        <v>261</v>
      </c>
      <c r="D178" s="32" t="s">
        <v>29</v>
      </c>
      <c r="E178" s="59"/>
      <c r="F178" s="59"/>
      <c r="G178" s="129">
        <f>G179</f>
        <v>84840</v>
      </c>
      <c r="H178" s="129">
        <f>H184</f>
        <v>52000</v>
      </c>
      <c r="I178" s="129">
        <f>I179+I184</f>
        <v>136840</v>
      </c>
    </row>
    <row r="179" spans="2:9" s="25" customFormat="1" ht="12.75">
      <c r="B179" s="31" t="s">
        <v>13</v>
      </c>
      <c r="C179" s="81">
        <v>261</v>
      </c>
      <c r="D179" s="67" t="s">
        <v>30</v>
      </c>
      <c r="E179" s="32"/>
      <c r="F179" s="32"/>
      <c r="G179" s="33">
        <f>G180</f>
        <v>84840</v>
      </c>
      <c r="H179" s="33"/>
      <c r="I179" s="33">
        <f>I180</f>
        <v>84840</v>
      </c>
    </row>
    <row r="180" spans="2:9" s="25" customFormat="1" ht="25.5">
      <c r="B180" s="69" t="s">
        <v>76</v>
      </c>
      <c r="C180" s="81">
        <v>261</v>
      </c>
      <c r="D180" s="40" t="s">
        <v>30</v>
      </c>
      <c r="E180" s="40" t="s">
        <v>192</v>
      </c>
      <c r="F180" s="67"/>
      <c r="G180" s="48">
        <f>G181</f>
        <v>84840</v>
      </c>
      <c r="H180" s="48"/>
      <c r="I180" s="48">
        <f>I181</f>
        <v>84840</v>
      </c>
    </row>
    <row r="181" spans="2:9" s="25" customFormat="1" ht="48.75" customHeight="1">
      <c r="B181" s="68" t="s">
        <v>67</v>
      </c>
      <c r="C181" s="81">
        <v>261</v>
      </c>
      <c r="D181" s="63" t="s">
        <v>30</v>
      </c>
      <c r="E181" s="40" t="s">
        <v>192</v>
      </c>
      <c r="F181" s="40"/>
      <c r="G181" s="41">
        <f>G182</f>
        <v>84840</v>
      </c>
      <c r="H181" s="41"/>
      <c r="I181" s="41">
        <f>I182</f>
        <v>84840</v>
      </c>
    </row>
    <row r="182" spans="2:9" s="25" customFormat="1" ht="15" customHeight="1">
      <c r="B182" s="46" t="s">
        <v>55</v>
      </c>
      <c r="C182" s="81">
        <v>261</v>
      </c>
      <c r="D182" s="47" t="s">
        <v>30</v>
      </c>
      <c r="E182" s="40" t="s">
        <v>192</v>
      </c>
      <c r="F182" s="63" t="s">
        <v>22</v>
      </c>
      <c r="G182" s="64">
        <f>G183</f>
        <v>84840</v>
      </c>
      <c r="H182" s="64"/>
      <c r="I182" s="64">
        <f>I183</f>
        <v>84840</v>
      </c>
    </row>
    <row r="183" spans="2:9" s="25" customFormat="1" ht="12.75">
      <c r="B183" s="70" t="s">
        <v>38</v>
      </c>
      <c r="C183" s="81">
        <v>261</v>
      </c>
      <c r="D183" s="40" t="s">
        <v>30</v>
      </c>
      <c r="E183" s="40" t="s">
        <v>192</v>
      </c>
      <c r="F183" s="47" t="s">
        <v>40</v>
      </c>
      <c r="G183" s="156">
        <v>84840</v>
      </c>
      <c r="H183" s="48"/>
      <c r="I183" s="48">
        <v>84840</v>
      </c>
    </row>
    <row r="184" spans="2:9" s="25" customFormat="1" ht="12.75">
      <c r="B184" s="157" t="s">
        <v>209</v>
      </c>
      <c r="C184" s="153">
        <v>261</v>
      </c>
      <c r="D184" s="49" t="s">
        <v>204</v>
      </c>
      <c r="E184" s="49"/>
      <c r="F184" s="49"/>
      <c r="G184" s="158">
        <v>0</v>
      </c>
      <c r="H184" s="158">
        <f aca="true" t="shared" si="3" ref="H184:I186">H185</f>
        <v>52000</v>
      </c>
      <c r="I184" s="158">
        <f t="shared" si="3"/>
        <v>52000</v>
      </c>
    </row>
    <row r="185" spans="2:9" s="25" customFormat="1" ht="12.75">
      <c r="B185" s="70" t="s">
        <v>69</v>
      </c>
      <c r="C185" s="91">
        <v>261</v>
      </c>
      <c r="D185" s="40" t="s">
        <v>204</v>
      </c>
      <c r="E185" s="40" t="s">
        <v>144</v>
      </c>
      <c r="F185" s="40"/>
      <c r="G185" s="155">
        <v>0</v>
      </c>
      <c r="H185" s="155">
        <f t="shared" si="3"/>
        <v>52000</v>
      </c>
      <c r="I185" s="155">
        <f t="shared" si="3"/>
        <v>52000</v>
      </c>
    </row>
    <row r="186" spans="2:9" s="25" customFormat="1" ht="12.75">
      <c r="B186" s="70" t="s">
        <v>207</v>
      </c>
      <c r="C186" s="91">
        <v>261</v>
      </c>
      <c r="D186" s="40" t="s">
        <v>204</v>
      </c>
      <c r="E186" s="40" t="s">
        <v>144</v>
      </c>
      <c r="F186" s="40" t="s">
        <v>205</v>
      </c>
      <c r="G186" s="155">
        <v>0</v>
      </c>
      <c r="H186" s="155">
        <f t="shared" si="3"/>
        <v>52000</v>
      </c>
      <c r="I186" s="155">
        <f t="shared" si="3"/>
        <v>52000</v>
      </c>
    </row>
    <row r="187" spans="2:9" s="25" customFormat="1" ht="25.5">
      <c r="B187" s="154" t="s">
        <v>208</v>
      </c>
      <c r="C187" s="91">
        <v>261</v>
      </c>
      <c r="D187" s="40" t="s">
        <v>204</v>
      </c>
      <c r="E187" s="40" t="s">
        <v>144</v>
      </c>
      <c r="F187" s="40" t="s">
        <v>206</v>
      </c>
      <c r="G187" s="155">
        <v>0</v>
      </c>
      <c r="H187" s="155">
        <v>52000</v>
      </c>
      <c r="I187" s="155">
        <f>G187+H187</f>
        <v>52000</v>
      </c>
    </row>
    <row r="188" spans="2:9" s="25" customFormat="1" ht="12.75" customHeight="1">
      <c r="B188" s="50" t="s">
        <v>31</v>
      </c>
      <c r="C188" s="81">
        <v>261</v>
      </c>
      <c r="D188" s="62" t="s">
        <v>77</v>
      </c>
      <c r="E188" s="40"/>
      <c r="F188" s="40"/>
      <c r="G188" s="129">
        <f>G189</f>
        <v>2897332.96</v>
      </c>
      <c r="H188" s="129"/>
      <c r="I188" s="129">
        <f>I189</f>
        <v>2897332.96</v>
      </c>
    </row>
    <row r="189" spans="2:9" s="25" customFormat="1" ht="12.75">
      <c r="B189" s="43" t="s">
        <v>99</v>
      </c>
      <c r="C189" s="81">
        <v>261</v>
      </c>
      <c r="D189" s="49" t="s">
        <v>100</v>
      </c>
      <c r="E189" s="62"/>
      <c r="F189" s="61"/>
      <c r="G189" s="45">
        <f>G190</f>
        <v>2897332.96</v>
      </c>
      <c r="H189" s="45"/>
      <c r="I189" s="45">
        <f>I190</f>
        <v>2897332.96</v>
      </c>
    </row>
    <row r="190" spans="2:9" s="25" customFormat="1" ht="29.25" customHeight="1">
      <c r="B190" s="42" t="s">
        <v>119</v>
      </c>
      <c r="C190" s="81">
        <v>261</v>
      </c>
      <c r="D190" s="40" t="s">
        <v>100</v>
      </c>
      <c r="E190" s="138" t="s">
        <v>181</v>
      </c>
      <c r="F190" s="136"/>
      <c r="G190" s="45">
        <f>G193</f>
        <v>2897332.96</v>
      </c>
      <c r="H190" s="45"/>
      <c r="I190" s="45">
        <f>I193</f>
        <v>2897332.96</v>
      </c>
    </row>
    <row r="191" spans="2:9" s="25" customFormat="1" ht="27.75" customHeight="1">
      <c r="B191" s="137" t="s">
        <v>178</v>
      </c>
      <c r="C191" s="141">
        <v>261</v>
      </c>
      <c r="D191" s="40" t="s">
        <v>100</v>
      </c>
      <c r="E191" s="142" t="s">
        <v>180</v>
      </c>
      <c r="F191" s="49"/>
      <c r="G191" s="139">
        <f>G192</f>
        <v>2897332.96</v>
      </c>
      <c r="H191" s="139"/>
      <c r="I191" s="139">
        <f>I192</f>
        <v>2897332.96</v>
      </c>
    </row>
    <row r="192" spans="2:9" s="25" customFormat="1" ht="29.25" customHeight="1">
      <c r="B192" s="137" t="s">
        <v>179</v>
      </c>
      <c r="C192" s="141">
        <v>261</v>
      </c>
      <c r="D192" s="40" t="s">
        <v>100</v>
      </c>
      <c r="E192" s="142" t="s">
        <v>163</v>
      </c>
      <c r="F192" s="49"/>
      <c r="G192" s="139">
        <f>G193</f>
        <v>2897332.96</v>
      </c>
      <c r="H192" s="139"/>
      <c r="I192" s="139">
        <f>I193</f>
        <v>2897332.96</v>
      </c>
    </row>
    <row r="193" spans="2:9" s="25" customFormat="1" ht="26.25" customHeight="1">
      <c r="B193" s="56" t="s">
        <v>82</v>
      </c>
      <c r="C193" s="141">
        <v>261</v>
      </c>
      <c r="D193" s="40" t="s">
        <v>100</v>
      </c>
      <c r="E193" s="131" t="s">
        <v>163</v>
      </c>
      <c r="F193" s="140" t="s">
        <v>80</v>
      </c>
      <c r="G193" s="48">
        <f>G194</f>
        <v>2897332.96</v>
      </c>
      <c r="H193" s="48"/>
      <c r="I193" s="48">
        <f>I194</f>
        <v>2897332.96</v>
      </c>
    </row>
    <row r="194" spans="2:9" s="25" customFormat="1" ht="18.75" customHeight="1">
      <c r="B194" s="119" t="s">
        <v>116</v>
      </c>
      <c r="C194" s="120">
        <v>261</v>
      </c>
      <c r="D194" s="130" t="s">
        <v>100</v>
      </c>
      <c r="E194" s="40" t="s">
        <v>163</v>
      </c>
      <c r="F194" s="40" t="s">
        <v>81</v>
      </c>
      <c r="G194" s="132">
        <v>2897332.96</v>
      </c>
      <c r="H194" s="132"/>
      <c r="I194" s="132">
        <v>2897332.96</v>
      </c>
    </row>
    <row r="195" spans="2:8" s="25" customFormat="1" ht="12.75">
      <c r="B195" s="1"/>
      <c r="C195" s="1"/>
      <c r="D195" s="1"/>
      <c r="E195" s="1"/>
      <c r="F195" s="1"/>
      <c r="G195" s="1"/>
      <c r="H195" s="1"/>
    </row>
    <row r="196" spans="2:8" s="25" customFormat="1" ht="12.75">
      <c r="B196" s="51"/>
      <c r="C196" s="52"/>
      <c r="D196" s="53"/>
      <c r="E196" s="1"/>
      <c r="F196" s="1"/>
      <c r="G196" s="1"/>
      <c r="H196" s="1"/>
    </row>
    <row r="197" spans="2:8" s="25" customFormat="1" ht="12.75">
      <c r="B197" s="8"/>
      <c r="C197" s="1"/>
      <c r="D197" s="14"/>
      <c r="E197" s="54"/>
      <c r="F197" s="53"/>
      <c r="G197" s="55"/>
      <c r="H197" s="55"/>
    </row>
    <row r="198" spans="2:8" s="25" customFormat="1" ht="24.75" customHeight="1">
      <c r="B198" s="8"/>
      <c r="C198" s="1"/>
      <c r="D198" s="14"/>
      <c r="E198" s="20"/>
      <c r="F198" s="14"/>
      <c r="G198" s="4"/>
      <c r="H198" s="4"/>
    </row>
    <row r="199" spans="2:8" s="25" customFormat="1" ht="24.75" customHeight="1">
      <c r="B199" s="8"/>
      <c r="C199" s="1"/>
      <c r="D199" s="14"/>
      <c r="E199" s="20"/>
      <c r="F199" s="14"/>
      <c r="G199" s="4"/>
      <c r="H199" s="4"/>
    </row>
    <row r="202" ht="12.75">
      <c r="A202" s="2"/>
    </row>
    <row r="203" ht="12.75">
      <c r="A203" s="2"/>
    </row>
    <row r="204" ht="29.25" customHeight="1">
      <c r="A204" s="2"/>
    </row>
    <row r="205" ht="52.5" customHeight="1"/>
    <row r="208" ht="12.75">
      <c r="A208" s="3"/>
    </row>
    <row r="209" ht="12.75">
      <c r="A209" s="3"/>
    </row>
    <row r="210" ht="30" customHeight="1">
      <c r="A210" s="2"/>
    </row>
    <row r="211" ht="27" customHeight="1"/>
    <row r="212" ht="14.25" customHeight="1"/>
    <row r="213" ht="26.25" customHeight="1"/>
  </sheetData>
  <sheetProtection/>
  <mergeCells count="11">
    <mergeCell ref="B12:B14"/>
    <mergeCell ref="D12:D14"/>
    <mergeCell ref="E12:E14"/>
    <mergeCell ref="F12:F14"/>
    <mergeCell ref="B8:G10"/>
    <mergeCell ref="C12:C14"/>
    <mergeCell ref="G12:G14"/>
    <mergeCell ref="I12:I14"/>
    <mergeCell ref="H12:H14"/>
    <mergeCell ref="D3:G6"/>
    <mergeCell ref="D7:G7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1" t="s">
        <v>104</v>
      </c>
      <c r="C1" s="101"/>
      <c r="D1" s="105"/>
      <c r="E1" s="105"/>
      <c r="F1" s="105"/>
    </row>
    <row r="2" spans="2:6" ht="12.75">
      <c r="B2" s="101" t="s">
        <v>105</v>
      </c>
      <c r="C2" s="101"/>
      <c r="D2" s="105"/>
      <c r="E2" s="105"/>
      <c r="F2" s="105"/>
    </row>
    <row r="3" spans="2:6" ht="12.75">
      <c r="B3" s="102"/>
      <c r="C3" s="102"/>
      <c r="D3" s="106"/>
      <c r="E3" s="106"/>
      <c r="F3" s="106"/>
    </row>
    <row r="4" spans="2:6" ht="51">
      <c r="B4" s="102" t="s">
        <v>106</v>
      </c>
      <c r="C4" s="102"/>
      <c r="D4" s="106"/>
      <c r="E4" s="106"/>
      <c r="F4" s="106"/>
    </row>
    <row r="5" spans="2:6" ht="12.75">
      <c r="B5" s="102"/>
      <c r="C5" s="102"/>
      <c r="D5" s="106"/>
      <c r="E5" s="106"/>
      <c r="F5" s="106"/>
    </row>
    <row r="6" spans="2:6" ht="25.5">
      <c r="B6" s="101" t="s">
        <v>107</v>
      </c>
      <c r="C6" s="101"/>
      <c r="D6" s="105"/>
      <c r="E6" s="105" t="s">
        <v>108</v>
      </c>
      <c r="F6" s="105" t="s">
        <v>109</v>
      </c>
    </row>
    <row r="7" spans="2:6" ht="13.5" thickBot="1">
      <c r="B7" s="102"/>
      <c r="C7" s="102"/>
      <c r="D7" s="106"/>
      <c r="E7" s="106"/>
      <c r="F7" s="106"/>
    </row>
    <row r="8" spans="2:6" ht="39" thickBot="1">
      <c r="B8" s="103" t="s">
        <v>110</v>
      </c>
      <c r="C8" s="104"/>
      <c r="D8" s="107"/>
      <c r="E8" s="107">
        <v>2</v>
      </c>
      <c r="F8" s="108" t="s">
        <v>111</v>
      </c>
    </row>
    <row r="9" spans="2:6" ht="12.75">
      <c r="B9" s="102"/>
      <c r="C9" s="102"/>
      <c r="D9" s="106"/>
      <c r="E9" s="106"/>
      <c r="F9" s="1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2020-06-29T05:10:46Z</cp:lastPrinted>
  <dcterms:created xsi:type="dcterms:W3CDTF">2009-02-03T11:21:42Z</dcterms:created>
  <dcterms:modified xsi:type="dcterms:W3CDTF">2020-06-29T05:10:48Z</dcterms:modified>
  <cp:category/>
  <cp:version/>
  <cp:contentType/>
  <cp:contentStatus/>
</cp:coreProperties>
</file>