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050" activeTab="0"/>
  </bookViews>
  <sheets>
    <sheet name="анализ 1" sheetId="1" r:id="rId1"/>
  </sheets>
  <definedNames>
    <definedName name="_xlnm.Print_Titles" localSheetId="0">'анализ 1'!$14:$16</definedName>
    <definedName name="_xlnm.Print_Area" localSheetId="0">'анализ 1'!$A$1:$L$159</definedName>
  </definedNames>
  <calcPr fullCalcOnLoad="1"/>
</workbook>
</file>

<file path=xl/sharedStrings.xml><?xml version="1.0" encoding="utf-8"?>
<sst xmlns="http://schemas.openxmlformats.org/spreadsheetml/2006/main" count="385" uniqueCount="151">
  <si>
    <t>ВСЕГО:</t>
  </si>
  <si>
    <t>Наименование</t>
  </si>
  <si>
    <t>Исполнение</t>
  </si>
  <si>
    <t>Текущее</t>
  </si>
  <si>
    <t>(рублей)</t>
  </si>
  <si>
    <t>Целевая статья</t>
  </si>
  <si>
    <t>Вид расходов</t>
  </si>
  <si>
    <t>500</t>
  </si>
  <si>
    <t>540</t>
  </si>
  <si>
    <t>100</t>
  </si>
  <si>
    <t>120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</si>
  <si>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</si>
  <si>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</si>
  <si>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</si>
  <si>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</si>
  <si>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Уличное освещение</t>
  </si>
  <si>
    <t>Содержание мест захоронения</t>
  </si>
  <si>
    <t>Глава местной администрации (исполнительно-распорядительного органа муниципального образования)</t>
  </si>
  <si>
    <t>Центральный аппарат</t>
  </si>
  <si>
    <t>Выполнение других обязательств государства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</si>
  <si>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</si>
  <si>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</si>
  <si>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</si>
  <si>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870</t>
  </si>
  <si>
    <t>Иные бюджетные ассигнования</t>
  </si>
  <si>
    <t>Подпрограмма "Развитие учреждений культуры"</t>
  </si>
  <si>
    <t>Расходы на обеспечение деятельности муниципальных учреждений культуры</t>
  </si>
  <si>
    <t>Расходы на обеспечение деятельности муниципальных библиотек и организацию библиотечного обслуживания</t>
  </si>
  <si>
    <t>Межбюджетные трансферты</t>
  </si>
  <si>
    <t>Подпрограмма "Организация и проведение мероприятий в сфере культуры, искусства и кинематографии"</t>
  </si>
  <si>
    <t>Обеспечение деятельности представительного органа сельского поселения</t>
  </si>
  <si>
    <t>Непрограммные расходы сельского поселения</t>
  </si>
  <si>
    <t>Оказание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</si>
  <si>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</t>
  </si>
  <si>
    <t>Мероприятия в области физической культуры и спорта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</si>
  <si>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</si>
  <si>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</si>
  <si>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Оценка недвижимости, признание прав и регулирование отношений по государственной и муниципальной собственности</t>
  </si>
  <si>
    <t>Предупреждение и ликвидация последствий чрезвычайных ситуаций и стихийных бедствий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</si>
  <si>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</si>
  <si>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</si>
  <si>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</si>
  <si>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</si>
  <si>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Реализация мероприятий муниципальной программы "Энергосбережение и повышение энергоэффективности в сельском поселении "Поселок Детчино"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</si>
  <si>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</si>
  <si>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05000 00000</t>
  </si>
  <si>
    <t>05002 00000</t>
  </si>
  <si>
    <t>08000 00000</t>
  </si>
  <si>
    <t>08100 00000</t>
  </si>
  <si>
    <t>08101 00260</t>
  </si>
  <si>
    <t>08300 00000</t>
  </si>
  <si>
    <t>08200 00000</t>
  </si>
  <si>
    <t>08201 00000</t>
  </si>
  <si>
    <t>20000 00000</t>
  </si>
  <si>
    <t>20001 00000</t>
  </si>
  <si>
    <t>74000 00400</t>
  </si>
  <si>
    <t>74000 00450</t>
  </si>
  <si>
    <t>81000 00000</t>
  </si>
  <si>
    <t>81000 00400</t>
  </si>
  <si>
    <t>90000 00600</t>
  </si>
  <si>
    <t>90000 00920</t>
  </si>
  <si>
    <t>90000 01000</t>
  </si>
  <si>
    <t>99900 51180</t>
  </si>
  <si>
    <t>90000 00200</t>
  </si>
  <si>
    <t xml:space="preserve">       Содержание муниципального жилищного фонда</t>
  </si>
  <si>
    <t>05005 00000</t>
  </si>
  <si>
    <t>0500500000</t>
  </si>
  <si>
    <t xml:space="preserve"> бюджетные ассигнования на 2018 год</t>
  </si>
  <si>
    <t>Проект</t>
  </si>
  <si>
    <t>Поддержка дорожного хозяйства</t>
  </si>
  <si>
    <t>Муниципальная программа сельского поселения "Поселок Детчино" "Обеспечение доступным и комфортным жильем и коммунальными услугами населения сельского поселения "Поселок Детчино"</t>
  </si>
  <si>
    <t>0600000000</t>
  </si>
  <si>
    <t>1100000000</t>
  </si>
  <si>
    <t>Мероприятия в области жилищного хозяйства</t>
  </si>
  <si>
    <t>1100000220</t>
  </si>
  <si>
    <t>90001 03000</t>
  </si>
  <si>
    <t>05001 04250</t>
  </si>
  <si>
    <t xml:space="preserve">Муниципальная программа сельского поселения "Поселок Детчино" "Развитие муниципальной службы в сельском поселении "Поселок Детчино" </t>
  </si>
  <si>
    <t>02000 11050</t>
  </si>
  <si>
    <t>0410104090</t>
  </si>
  <si>
    <t>800</t>
  </si>
  <si>
    <t>810</t>
  </si>
  <si>
    <t>Уплата налогов, сборов и иных платежей</t>
  </si>
  <si>
    <t>850</t>
  </si>
  <si>
    <t>3000000030</t>
  </si>
  <si>
    <t>Резервные фонды местных администраций</t>
  </si>
  <si>
    <t>9000000000</t>
  </si>
  <si>
    <t>9000300610</t>
  </si>
  <si>
    <t>иные бюджетные ассигнования</t>
  </si>
  <si>
    <t>0500400000</t>
  </si>
  <si>
    <t>Подпрограмма "Безопасность дорожного движения"</t>
  </si>
  <si>
    <t>04 0 00 00000</t>
  </si>
  <si>
    <t>02 0 00 00000</t>
  </si>
  <si>
    <t>04 1 00 00000</t>
  </si>
  <si>
    <t>Основное мероприятие "Финансирование переданных полномочий"</t>
  </si>
  <si>
    <t>04 1 01 00000</t>
  </si>
  <si>
    <t>Содержание капитальный ремонт и  ремонт дорог муниципального значения</t>
  </si>
  <si>
    <t>05 0 00 00000</t>
  </si>
  <si>
    <t>Благоустройство дворовых территорий и территорий соответствующего функционального назначения</t>
  </si>
  <si>
    <t>05 0 00 85550</t>
  </si>
  <si>
    <t>05 0 00 L5550</t>
  </si>
  <si>
    <t>Основное мероприятие "Реализация мероприятий по повышению уровня благоустройства территорий"</t>
  </si>
  <si>
    <t xml:space="preserve">Благоустройство 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</si>
  <si>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</si>
  <si>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0810105060</t>
  </si>
  <si>
    <t>Субсидия бюджетным учреждениям</t>
  </si>
  <si>
    <t>Социальное обеспечение и иные выплаты населению</t>
  </si>
  <si>
    <t>Иные выплаты населению</t>
  </si>
  <si>
    <t>Резервные средства</t>
  </si>
  <si>
    <t>300</t>
  </si>
  <si>
    <t>360</t>
  </si>
  <si>
    <t>Основное мероприятие "Стимулирование глав администраций сельских поселений"</t>
  </si>
  <si>
    <t>Стимулирование глав администраций сельских поселений</t>
  </si>
  <si>
    <t>90001 00000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</si>
  <si>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</si>
  <si>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</si>
  <si>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 xml:space="preserve"> Реализация мероприятий по внесению изменений в генеральные планы и правила по  землепользованию и землеустройству</t>
  </si>
  <si>
    <t>Субсидия на обеспечение финансовой устойчивости в 2018 году</t>
  </si>
  <si>
    <t>7400000250</t>
  </si>
  <si>
    <t>Расходы на выплату персоналу госдарственных(муниципальных) органов</t>
  </si>
  <si>
    <t>9000204090</t>
  </si>
  <si>
    <t>Основное мероприятие "Ремонт и содержание автомобильных дорог"</t>
  </si>
  <si>
    <t>9000200000</t>
  </si>
  <si>
    <t xml:space="preserve">Субсидии бюджетным учреждениям </t>
  </si>
  <si>
    <t>Непрограммные расходы федеральных органов исполнительной власти</t>
  </si>
  <si>
    <t>9900000000</t>
  </si>
  <si>
    <t>9990000000</t>
  </si>
  <si>
    <t>Осуществление первичного воинского учета на территориях, где отсутствют военные комиссариаты</t>
  </si>
  <si>
    <t>9990051180</t>
  </si>
  <si>
    <t>0500100000</t>
  </si>
  <si>
    <t>Основное мероприятие "Развитие учреждений культуры"</t>
  </si>
  <si>
    <t>0810100000</t>
  </si>
  <si>
    <t>Дошкольное образование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</si>
  <si>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"Поселок Детчино"</t>
  </si>
  <si>
    <t>9000001520</t>
  </si>
  <si>
    <t>Прочие расходы</t>
  </si>
  <si>
    <t>Межбюджетные трансферты бюджетам на содействие достижению и (или)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</si>
  <si>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0810106060</t>
  </si>
  <si>
    <t>Субсидии бюджетным учреждениям на иные цели</t>
  </si>
  <si>
    <t>Уплата иных платежей</t>
  </si>
  <si>
    <t>Распределение бюджетных ассигнований бюджета сельского поселения "Поселок Детчино"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за 2018 год .</t>
  </si>
  <si>
    <t>Исполнено</t>
  </si>
  <si>
    <t>% исполнения</t>
  </si>
  <si>
    <t>Приложение № 4 к Решению поселкового Собрания сельского поселения "Поселок Детчино"  "Об исполнении бюджета сельского поселения "Поселок Детчино" за 2018 год "</t>
  </si>
  <si>
    <t>Муниципальная программа сельского поселения "Поселок Детчино" "Развитие культуры в сельском поселении "Поселок Детчино" на 2016-2020 годы"</t>
  </si>
  <si>
    <t>Муниципальная программа сельского поселения "Поселок Детчино" "Сохранение и развитие муниципальных библиотек в сельском поселении "Поселок Детчино" на 2016-2020 годы"</t>
  </si>
  <si>
    <t>Муниципальная программа сельского поселения "Поселок Детчино" "Совершенствование и развитие автомобильных дорог сельского поселения "Поселок Детчино" на 2016-2020 годы"</t>
  </si>
  <si>
    <t>Муниципальная программа сельского поселения "Поселок Детчино" "Энергосбережение и повышение энергоэффективности в сельском поселении "Поселок Детчино" на 2016-2020 годы"</t>
  </si>
  <si>
    <t>Муниципальная программа сельского поселения "Поселок Детчино" "Благоустройство территории сельского поселения "Поселок Детчино" на 2016-2020 годы"</t>
  </si>
  <si>
    <t>Муниципальная программа сельского поселения "Поселок Детчино"  "Формирование современной городской среды в сельском поселении "Поселок Детчино"на 2018-2022 г.г.</t>
  </si>
  <si>
    <t>от "29 " апреля  2019 года  № 29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</si>
</sst>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#,##0.00&quot;р.&quot;"/>
    <numFmt numFmtId="174" formatCode="#,##0.000&quot;р.&quot;"/>
    <numFmt numFmtId="175" formatCode="#,##0.0&quot;р.&quot;"/>
    <numFmt numFmtId="176" formatCode="0.000"/>
    <numFmt numFmtId="177" formatCode="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9" fontId="25" fillId="0" borderId="1">
      <alignment horizontal="left" vertical="top" wrapText="1"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6" fillId="25" borderId="2" applyNumberFormat="0" applyAlignment="0" applyProtection="0"/>
    <xf numFmtId="0" fontId="27" fillId="26" borderId="3" applyNumberFormat="0" applyAlignment="0" applyProtection="0"/>
    <xf numFmtId="0" fontId="28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/>
    </xf>
    <xf numFmtId="0" fontId="1" fillId="0" borderId="2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 vertical="center"/>
    </xf>
    <xf numFmtId="2" fontId="1" fillId="0" borderId="21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2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 wrapText="1"/>
    </xf>
    <xf numFmtId="4" fontId="2" fillId="0" borderId="22" xfId="0" applyNumberFormat="1" applyFont="1" applyBorder="1" applyAlignment="1">
      <alignment/>
    </xf>
    <xf numFmtId="49" fontId="1" fillId="0" borderId="22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wrapText="1"/>
    </xf>
    <xf numFmtId="3" fontId="2" fillId="0" borderId="24" xfId="0" applyNumberFormat="1" applyFont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63"/>
  <sheetViews>
    <sheetView tabSelected="1" view="pageBreakPreview" zoomScale="130" zoomScaleNormal="75" zoomScaleSheetLayoutView="130" zoomScalePageLayoutView="0" workbookViewId="0" topLeftCell="A1">
      <selection activeCell="H8" sqref="H8:K8"/>
    </sheetView>
  </sheetViews>
  <sheetFormatPr defaultColWidth="9.00390625" defaultRowHeight="12.75"/>
  <cols>
    <col min="1" max="1" width="0.37109375" style="1" customWidth="1"/>
    <col min="2" max="2" width="62.25390625" style="5" customWidth="1"/>
    <col min="3" max="6" width="12.75390625" style="1" hidden="1" customWidth="1"/>
    <col min="7" max="7" width="13.25390625" style="10" customWidth="1"/>
    <col min="8" max="8" width="7.125" style="8" customWidth="1"/>
    <col min="9" max="9" width="16.875" style="4" customWidth="1"/>
    <col min="10" max="10" width="15.25390625" style="4" customWidth="1"/>
    <col min="11" max="11" width="16.875" style="4" customWidth="1"/>
    <col min="12" max="12" width="12.75390625" style="1" hidden="1" customWidth="1"/>
    <col min="13" max="16384" width="9.125" style="1" customWidth="1"/>
  </cols>
  <sheetData>
    <row r="1" spans="7:12" ht="10.5" customHeight="1">
      <c r="G1" s="12"/>
      <c r="H1" s="74" t="s">
        <v>143</v>
      </c>
      <c r="I1" s="74"/>
      <c r="J1" s="74"/>
      <c r="K1" s="74"/>
      <c r="L1" s="12"/>
    </row>
    <row r="2" spans="7:12" ht="8.25" customHeight="1" hidden="1">
      <c r="G2" s="12"/>
      <c r="H2" s="74"/>
      <c r="I2" s="74"/>
      <c r="J2" s="74"/>
      <c r="K2" s="74"/>
      <c r="L2" s="12"/>
    </row>
    <row r="3" spans="2:12" ht="12.75" hidden="1">
      <c r="B3" s="5" t="s">
        <v>68</v>
      </c>
      <c r="G3" s="12"/>
      <c r="H3" s="74"/>
      <c r="I3" s="74"/>
      <c r="J3" s="74"/>
      <c r="K3" s="74"/>
      <c r="L3" s="12"/>
    </row>
    <row r="4" spans="2:12" ht="13.5" customHeight="1" hidden="1">
      <c r="B4" s="37"/>
      <c r="G4" s="12"/>
      <c r="H4" s="74"/>
      <c r="I4" s="74"/>
      <c r="J4" s="74"/>
      <c r="K4" s="74"/>
      <c r="L4" s="12"/>
    </row>
    <row r="5" spans="7:12" ht="12.75">
      <c r="G5" s="12"/>
      <c r="H5" s="74"/>
      <c r="I5" s="74"/>
      <c r="J5" s="74"/>
      <c r="K5" s="74"/>
      <c r="L5" s="12"/>
    </row>
    <row r="6" spans="7:11" ht="12.75">
      <c r="G6" s="12"/>
      <c r="H6" s="74"/>
      <c r="I6" s="74"/>
      <c r="J6" s="74"/>
      <c r="K6" s="74"/>
    </row>
    <row r="7" spans="2:12" ht="2.25" customHeight="1">
      <c r="B7" s="53"/>
      <c r="G7" s="12"/>
      <c r="H7" s="74"/>
      <c r="I7" s="74"/>
      <c r="J7" s="74"/>
      <c r="K7" s="74"/>
      <c r="L7" s="12"/>
    </row>
    <row r="8" spans="2:12" ht="21.75" customHeight="1">
      <c r="B8" s="36"/>
      <c r="G8" s="12"/>
      <c r="H8" s="74" t="s">
        <v>150</v>
      </c>
      <c r="I8" s="74"/>
      <c r="J8" s="74"/>
      <c r="K8" s="74"/>
      <c r="L8" s="12"/>
    </row>
    <row r="9" spans="2:12" ht="6.75" customHeigh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2:12" ht="12.75">
      <c r="B10" s="79" t="s">
        <v>140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2:12" ht="12.75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2:12" ht="20.25" customHeight="1"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2:11" ht="13.5" thickBot="1">
      <c r="B13" s="42"/>
      <c r="C13" s="43"/>
      <c r="D13" s="43"/>
      <c r="E13" s="43"/>
      <c r="F13" s="43"/>
      <c r="G13" s="44"/>
      <c r="H13" s="45"/>
      <c r="I13" s="46"/>
      <c r="J13" s="46"/>
      <c r="K13" s="46" t="s">
        <v>4</v>
      </c>
    </row>
    <row r="14" spans="2:12" ht="24.75" customHeight="1" thickBot="1">
      <c r="B14" s="78" t="s">
        <v>1</v>
      </c>
      <c r="C14" s="19"/>
      <c r="D14" s="19"/>
      <c r="E14" s="19"/>
      <c r="F14" s="19"/>
      <c r="G14" s="80" t="s">
        <v>5</v>
      </c>
      <c r="H14" s="80" t="s">
        <v>6</v>
      </c>
      <c r="I14" s="71" t="s">
        <v>67</v>
      </c>
      <c r="J14" s="72" t="s">
        <v>141</v>
      </c>
      <c r="K14" s="71" t="s">
        <v>142</v>
      </c>
      <c r="L14" s="13" t="s">
        <v>2</v>
      </c>
    </row>
    <row r="15" spans="2:12" ht="24.75" customHeight="1" thickBot="1">
      <c r="B15" s="78"/>
      <c r="C15" s="19"/>
      <c r="D15" s="19"/>
      <c r="E15" s="19"/>
      <c r="F15" s="19"/>
      <c r="G15" s="80"/>
      <c r="H15" s="80"/>
      <c r="I15" s="71"/>
      <c r="J15" s="73"/>
      <c r="K15" s="71"/>
      <c r="L15" s="76" t="s">
        <v>3</v>
      </c>
    </row>
    <row r="16" spans="2:12" ht="13.5" customHeight="1" hidden="1" thickBot="1">
      <c r="B16" s="78"/>
      <c r="C16" s="20">
        <v>1</v>
      </c>
      <c r="D16" s="20">
        <v>2</v>
      </c>
      <c r="E16" s="20">
        <v>3</v>
      </c>
      <c r="F16" s="20">
        <v>4</v>
      </c>
      <c r="G16" s="80"/>
      <c r="H16" s="80"/>
      <c r="I16" s="71"/>
      <c r="J16" s="20"/>
      <c r="K16" s="71"/>
      <c r="L16" s="77"/>
    </row>
    <row r="17" spans="2:12" s="3" customFormat="1" ht="13.5" thickBot="1">
      <c r="B17" s="6" t="s">
        <v>0</v>
      </c>
      <c r="C17" s="21">
        <v>169074645</v>
      </c>
      <c r="D17" s="21">
        <v>206725292</v>
      </c>
      <c r="E17" s="21">
        <v>194977082</v>
      </c>
      <c r="F17" s="21">
        <v>183922236</v>
      </c>
      <c r="G17" s="11"/>
      <c r="H17" s="9"/>
      <c r="I17" s="22">
        <f>I18+I22+I28+I60+I76+I80+I84+I88+I92+I114+I57</f>
        <v>40342236.51</v>
      </c>
      <c r="J17" s="22">
        <f>J18+J22+J28+J60+J76+J80+J84+J88+J92+J114+J57</f>
        <v>33421690.26</v>
      </c>
      <c r="K17" s="64">
        <f>J17/I17*100</f>
        <v>82.84540757108363</v>
      </c>
      <c r="L17" s="7" t="e">
        <f>#REF!+#REF!+#REF!</f>
        <v>#REF!</v>
      </c>
    </row>
    <row r="18" spans="2:12" s="2" customFormat="1" ht="38.25">
      <c r="B18" s="28" t="s">
        <v>33</v>
      </c>
      <c r="C18" s="50"/>
      <c r="D18" s="50"/>
      <c r="E18" s="50"/>
      <c r="F18" s="50"/>
      <c r="G18" s="32" t="s">
        <v>92</v>
      </c>
      <c r="H18" s="30"/>
      <c r="I18" s="51">
        <v>1960000</v>
      </c>
      <c r="J18" s="51">
        <f>J19</f>
        <v>1724892.34</v>
      </c>
      <c r="K18" s="64">
        <f>J18/I18*100</f>
        <v>88.0047112244898</v>
      </c>
      <c r="L18" s="16"/>
    </row>
    <row r="19" spans="2:12" s="2" customFormat="1" ht="12.75">
      <c r="B19" s="25" t="s">
        <v>34</v>
      </c>
      <c r="C19" s="50"/>
      <c r="D19" s="50"/>
      <c r="E19" s="50"/>
      <c r="F19" s="50"/>
      <c r="G19" s="30" t="s">
        <v>78</v>
      </c>
      <c r="H19" s="30"/>
      <c r="I19" s="51">
        <v>1960000</v>
      </c>
      <c r="J19" s="51">
        <f>J20</f>
        <v>1724892.34</v>
      </c>
      <c r="K19" s="48"/>
      <c r="L19" s="16"/>
    </row>
    <row r="20" spans="2:12" s="2" customFormat="1" ht="25.5">
      <c r="B20" s="27" t="s">
        <v>41</v>
      </c>
      <c r="C20" s="50"/>
      <c r="D20" s="50"/>
      <c r="E20" s="50"/>
      <c r="F20" s="50"/>
      <c r="G20" s="30" t="s">
        <v>78</v>
      </c>
      <c r="H20" s="30" t="s">
        <v>39</v>
      </c>
      <c r="I20" s="51">
        <v>1960000</v>
      </c>
      <c r="J20" s="51">
        <f>J21</f>
        <v>1724892.34</v>
      </c>
      <c r="K20" s="48"/>
      <c r="L20" s="16"/>
    </row>
    <row r="21" spans="2:12" s="2" customFormat="1" ht="12.75">
      <c r="B21" s="25" t="s">
        <v>42</v>
      </c>
      <c r="C21" s="50"/>
      <c r="D21" s="50"/>
      <c r="E21" s="50"/>
      <c r="F21" s="50"/>
      <c r="G21" s="30" t="s">
        <v>78</v>
      </c>
      <c r="H21" s="30" t="s">
        <v>40</v>
      </c>
      <c r="I21" s="51">
        <v>1960000</v>
      </c>
      <c r="J21" s="51">
        <v>1724892.34</v>
      </c>
      <c r="K21" s="48"/>
      <c r="L21" s="16"/>
    </row>
    <row r="22" spans="2:12" s="2" customFormat="1" ht="38.25">
      <c r="B22" s="35" t="s">
        <v>146</v>
      </c>
      <c r="C22" s="47"/>
      <c r="D22" s="47"/>
      <c r="E22" s="47"/>
      <c r="F22" s="47"/>
      <c r="G22" s="30" t="s">
        <v>91</v>
      </c>
      <c r="H22" s="30"/>
      <c r="I22" s="51">
        <v>50000</v>
      </c>
      <c r="J22" s="51">
        <v>0</v>
      </c>
      <c r="K22" s="48">
        <f>J22/I22*100</f>
        <v>0</v>
      </c>
      <c r="L22" s="16"/>
    </row>
    <row r="23" spans="2:12" s="2" customFormat="1" ht="12.75">
      <c r="B23" s="33" t="s">
        <v>90</v>
      </c>
      <c r="C23" s="47"/>
      <c r="D23" s="47"/>
      <c r="E23" s="47"/>
      <c r="F23" s="47"/>
      <c r="G23" s="30" t="s">
        <v>93</v>
      </c>
      <c r="H23" s="30"/>
      <c r="I23" s="51">
        <v>50000</v>
      </c>
      <c r="J23" s="51">
        <v>0</v>
      </c>
      <c r="K23" s="48"/>
      <c r="L23" s="16"/>
    </row>
    <row r="24" spans="2:12" s="2" customFormat="1" ht="12.75">
      <c r="B24" s="33" t="s">
        <v>94</v>
      </c>
      <c r="C24" s="47"/>
      <c r="D24" s="47"/>
      <c r="E24" s="47"/>
      <c r="F24" s="47"/>
      <c r="G24" s="30" t="s">
        <v>95</v>
      </c>
      <c r="H24" s="30"/>
      <c r="I24" s="51">
        <v>50000</v>
      </c>
      <c r="J24" s="51">
        <v>0</v>
      </c>
      <c r="K24" s="48"/>
      <c r="L24" s="16"/>
    </row>
    <row r="25" spans="2:12" s="2" customFormat="1" ht="25.5">
      <c r="B25" s="33" t="s">
        <v>96</v>
      </c>
      <c r="C25" s="47"/>
      <c r="D25" s="47"/>
      <c r="E25" s="47"/>
      <c r="F25" s="47"/>
      <c r="G25" s="30" t="s">
        <v>79</v>
      </c>
      <c r="H25" s="30"/>
      <c r="I25" s="51">
        <v>50000</v>
      </c>
      <c r="J25" s="51">
        <v>0</v>
      </c>
      <c r="K25" s="48"/>
      <c r="L25" s="16"/>
    </row>
    <row r="26" spans="2:12" s="2" customFormat="1" ht="25.5">
      <c r="B26" s="33" t="s">
        <v>13</v>
      </c>
      <c r="C26" s="47"/>
      <c r="D26" s="47"/>
      <c r="E26" s="47"/>
      <c r="F26" s="47"/>
      <c r="G26" s="30" t="s">
        <v>79</v>
      </c>
      <c r="H26" s="30" t="s">
        <v>11</v>
      </c>
      <c r="I26" s="51">
        <v>50000</v>
      </c>
      <c r="J26" s="51">
        <v>0</v>
      </c>
      <c r="K26" s="48"/>
      <c r="L26" s="16"/>
    </row>
    <row r="27" spans="2:12" s="2" customFormat="1" ht="25.5">
      <c r="B27" s="33" t="s">
        <v>14</v>
      </c>
      <c r="C27" s="47"/>
      <c r="D27" s="47"/>
      <c r="E27" s="47"/>
      <c r="F27" s="47"/>
      <c r="G27" s="30" t="s">
        <v>79</v>
      </c>
      <c r="H27" s="30" t="s">
        <v>12</v>
      </c>
      <c r="I27" s="51">
        <v>50000</v>
      </c>
      <c r="J27" s="51">
        <v>0</v>
      </c>
      <c r="K27" s="48"/>
      <c r="L27" s="16"/>
    </row>
    <row r="28" spans="2:12" s="2" customFormat="1" ht="38.25">
      <c r="B28" s="23" t="s">
        <v>148</v>
      </c>
      <c r="C28" s="29"/>
      <c r="D28" s="29"/>
      <c r="E28" s="29"/>
      <c r="F28" s="29"/>
      <c r="G28" s="32" t="s">
        <v>97</v>
      </c>
      <c r="H28" s="32"/>
      <c r="I28" s="54">
        <v>11379369.94</v>
      </c>
      <c r="J28" s="51">
        <v>9509965.34</v>
      </c>
      <c r="K28" s="65">
        <f>J28/I28*100</f>
        <v>83.57198500570058</v>
      </c>
      <c r="L28" s="14">
        <f>L36</f>
        <v>0</v>
      </c>
    </row>
    <row r="29" spans="2:12" s="2" customFormat="1" ht="25.5">
      <c r="B29" s="33" t="s">
        <v>13</v>
      </c>
      <c r="C29" s="29"/>
      <c r="D29" s="29"/>
      <c r="E29" s="29"/>
      <c r="F29" s="29"/>
      <c r="G29" s="30" t="s">
        <v>45</v>
      </c>
      <c r="H29" s="30" t="s">
        <v>11</v>
      </c>
      <c r="I29" s="26">
        <v>525044.63</v>
      </c>
      <c r="J29" s="26">
        <f>J30</f>
        <v>373217.66</v>
      </c>
      <c r="K29" s="65">
        <f>J29/I29*100</f>
        <v>71.08303536025117</v>
      </c>
      <c r="L29" s="14"/>
    </row>
    <row r="30" spans="2:12" s="2" customFormat="1" ht="25.5">
      <c r="B30" s="33" t="s">
        <v>14</v>
      </c>
      <c r="C30" s="29"/>
      <c r="D30" s="29"/>
      <c r="E30" s="29"/>
      <c r="F30" s="29"/>
      <c r="G30" s="30" t="s">
        <v>45</v>
      </c>
      <c r="H30" s="30" t="s">
        <v>12</v>
      </c>
      <c r="I30" s="26">
        <v>525044.63</v>
      </c>
      <c r="J30" s="26">
        <v>373217.66</v>
      </c>
      <c r="K30" s="66"/>
      <c r="L30" s="14"/>
    </row>
    <row r="31" spans="2:12" s="2" customFormat="1" ht="25.5">
      <c r="B31" s="33" t="s">
        <v>41</v>
      </c>
      <c r="C31" s="29"/>
      <c r="D31" s="29"/>
      <c r="E31" s="29"/>
      <c r="F31" s="29"/>
      <c r="G31" s="30" t="s">
        <v>45</v>
      </c>
      <c r="H31" s="30" t="s">
        <v>39</v>
      </c>
      <c r="I31" s="26">
        <v>5078907.52</v>
      </c>
      <c r="J31" s="26">
        <f>J32</f>
        <v>4798149.12</v>
      </c>
      <c r="K31" s="66">
        <f>J31/I31*100</f>
        <v>94.47207103310281</v>
      </c>
      <c r="L31" s="14"/>
    </row>
    <row r="32" spans="2:12" s="2" customFormat="1" ht="12.75">
      <c r="B32" s="33" t="s">
        <v>42</v>
      </c>
      <c r="C32" s="29"/>
      <c r="D32" s="29"/>
      <c r="E32" s="29"/>
      <c r="F32" s="29"/>
      <c r="G32" s="30" t="s">
        <v>45</v>
      </c>
      <c r="H32" s="30" t="s">
        <v>40</v>
      </c>
      <c r="I32" s="26">
        <v>5078907.52</v>
      </c>
      <c r="J32" s="26">
        <v>4798149.12</v>
      </c>
      <c r="K32" s="66"/>
      <c r="L32" s="14"/>
    </row>
    <row r="33" spans="2:12" s="2" customFormat="1" ht="25.5">
      <c r="B33" s="33" t="s">
        <v>98</v>
      </c>
      <c r="C33" s="29"/>
      <c r="D33" s="29"/>
      <c r="E33" s="29"/>
      <c r="F33" s="29"/>
      <c r="G33" s="30" t="s">
        <v>99</v>
      </c>
      <c r="H33" s="30"/>
      <c r="I33" s="26">
        <v>1985335.84</v>
      </c>
      <c r="J33" s="26">
        <f>J34</f>
        <v>1921805.08</v>
      </c>
      <c r="K33" s="66">
        <f>J33/I33*100</f>
        <v>96.79999933915462</v>
      </c>
      <c r="L33" s="14"/>
    </row>
    <row r="34" spans="2:12" s="2" customFormat="1" ht="16.5" customHeight="1">
      <c r="B34" s="33" t="s">
        <v>13</v>
      </c>
      <c r="C34" s="29"/>
      <c r="D34" s="29"/>
      <c r="E34" s="29"/>
      <c r="F34" s="29"/>
      <c r="G34" s="30" t="s">
        <v>99</v>
      </c>
      <c r="H34" s="30" t="s">
        <v>11</v>
      </c>
      <c r="I34" s="26">
        <v>1985335.84</v>
      </c>
      <c r="J34" s="26">
        <f>J35</f>
        <v>1921805.08</v>
      </c>
      <c r="K34" s="66"/>
      <c r="L34" s="14"/>
    </row>
    <row r="35" spans="2:12" s="2" customFormat="1" ht="23.25" customHeight="1">
      <c r="B35" s="33" t="s">
        <v>14</v>
      </c>
      <c r="C35" s="29"/>
      <c r="D35" s="29"/>
      <c r="E35" s="29"/>
      <c r="F35" s="29"/>
      <c r="G35" s="30" t="s">
        <v>99</v>
      </c>
      <c r="H35" s="30" t="s">
        <v>12</v>
      </c>
      <c r="I35" s="26">
        <v>1985335.84</v>
      </c>
      <c r="J35" s="26">
        <v>1921805.08</v>
      </c>
      <c r="K35" s="66"/>
      <c r="L35" s="14"/>
    </row>
    <row r="36" spans="2:12" ht="12.75">
      <c r="B36" s="25" t="s">
        <v>15</v>
      </c>
      <c r="C36" s="31"/>
      <c r="D36" s="31"/>
      <c r="E36" s="31"/>
      <c r="F36" s="31"/>
      <c r="G36" s="30" t="s">
        <v>46</v>
      </c>
      <c r="H36" s="30"/>
      <c r="I36" s="26">
        <v>3359122.16</v>
      </c>
      <c r="J36" s="26">
        <f>J37</f>
        <v>1985833.69</v>
      </c>
      <c r="K36" s="66">
        <f>J36/I36*100</f>
        <v>59.11763834156004</v>
      </c>
      <c r="L36" s="17"/>
    </row>
    <row r="37" spans="2:12" ht="16.5" customHeight="1">
      <c r="B37" s="33" t="s">
        <v>13</v>
      </c>
      <c r="C37" s="31"/>
      <c r="D37" s="31"/>
      <c r="E37" s="31"/>
      <c r="F37" s="31"/>
      <c r="G37" s="30" t="s">
        <v>46</v>
      </c>
      <c r="H37" s="30" t="s">
        <v>11</v>
      </c>
      <c r="I37" s="26">
        <v>3358630.0100000002</v>
      </c>
      <c r="J37" s="26">
        <f>J38</f>
        <v>1985833.69</v>
      </c>
      <c r="K37" s="66"/>
      <c r="L37" s="17"/>
    </row>
    <row r="38" spans="2:12" ht="25.5">
      <c r="B38" s="33" t="s">
        <v>14</v>
      </c>
      <c r="C38" s="31"/>
      <c r="D38" s="31"/>
      <c r="E38" s="31"/>
      <c r="F38" s="31"/>
      <c r="G38" s="30" t="s">
        <v>46</v>
      </c>
      <c r="H38" s="30" t="s">
        <v>12</v>
      </c>
      <c r="I38" s="26">
        <v>3358630.0100000002</v>
      </c>
      <c r="J38" s="26">
        <v>1985833.69</v>
      </c>
      <c r="K38" s="66"/>
      <c r="L38" s="17"/>
    </row>
    <row r="39" spans="2:12" ht="12.75">
      <c r="B39" s="33" t="s">
        <v>88</v>
      </c>
      <c r="C39" s="31"/>
      <c r="D39" s="31"/>
      <c r="E39" s="31"/>
      <c r="F39" s="31"/>
      <c r="G39" s="30" t="s">
        <v>46</v>
      </c>
      <c r="H39" s="30" t="s">
        <v>80</v>
      </c>
      <c r="I39" s="26">
        <v>492.15</v>
      </c>
      <c r="J39" s="26">
        <v>0</v>
      </c>
      <c r="K39" s="66"/>
      <c r="L39" s="17"/>
    </row>
    <row r="40" spans="2:12" ht="12.75">
      <c r="B40" s="33" t="s">
        <v>82</v>
      </c>
      <c r="C40" s="31"/>
      <c r="D40" s="31"/>
      <c r="E40" s="31"/>
      <c r="F40" s="31"/>
      <c r="G40" s="30" t="s">
        <v>46</v>
      </c>
      <c r="H40" s="30" t="s">
        <v>83</v>
      </c>
      <c r="I40" s="26">
        <v>492.15</v>
      </c>
      <c r="J40" s="26">
        <v>0</v>
      </c>
      <c r="K40" s="66"/>
      <c r="L40" s="17"/>
    </row>
    <row r="41" spans="2:12" ht="25.5">
      <c r="B41" s="33" t="s">
        <v>101</v>
      </c>
      <c r="C41" s="31"/>
      <c r="D41" s="31"/>
      <c r="E41" s="31"/>
      <c r="F41" s="31"/>
      <c r="G41" s="30" t="s">
        <v>129</v>
      </c>
      <c r="H41" s="30"/>
      <c r="I41" s="26">
        <v>20000</v>
      </c>
      <c r="J41" s="26">
        <f>J42</f>
        <v>20000</v>
      </c>
      <c r="K41" s="66">
        <f>J41/I41*100</f>
        <v>100</v>
      </c>
      <c r="L41" s="17"/>
    </row>
    <row r="42" spans="2:12" ht="12.75">
      <c r="B42" s="25" t="s">
        <v>16</v>
      </c>
      <c r="C42" s="31"/>
      <c r="D42" s="31"/>
      <c r="E42" s="31"/>
      <c r="F42" s="31"/>
      <c r="G42" s="30" t="s">
        <v>76</v>
      </c>
      <c r="H42" s="30"/>
      <c r="I42" s="26">
        <v>20000</v>
      </c>
      <c r="J42" s="26">
        <f>J43+J45</f>
        <v>20000</v>
      </c>
      <c r="K42" s="66"/>
      <c r="L42" s="17"/>
    </row>
    <row r="43" spans="2:12" ht="15.75" customHeight="1">
      <c r="B43" s="33" t="s">
        <v>13</v>
      </c>
      <c r="C43" s="31"/>
      <c r="D43" s="31"/>
      <c r="E43" s="31"/>
      <c r="F43" s="31"/>
      <c r="G43" s="30" t="s">
        <v>76</v>
      </c>
      <c r="H43" s="30" t="s">
        <v>11</v>
      </c>
      <c r="I43" s="26">
        <v>3600</v>
      </c>
      <c r="J43" s="26">
        <f>J44</f>
        <v>3600</v>
      </c>
      <c r="K43" s="66"/>
      <c r="L43" s="17"/>
    </row>
    <row r="44" spans="2:12" ht="25.5">
      <c r="B44" s="33" t="s">
        <v>14</v>
      </c>
      <c r="C44" s="31"/>
      <c r="D44" s="31"/>
      <c r="E44" s="31"/>
      <c r="F44" s="31"/>
      <c r="G44" s="30" t="s">
        <v>76</v>
      </c>
      <c r="H44" s="30" t="s">
        <v>12</v>
      </c>
      <c r="I44" s="26">
        <v>3600</v>
      </c>
      <c r="J44" s="26">
        <v>3600</v>
      </c>
      <c r="K44" s="66"/>
      <c r="L44" s="17"/>
    </row>
    <row r="45" spans="2:12" ht="25.5">
      <c r="B45" s="27" t="s">
        <v>41</v>
      </c>
      <c r="C45" s="31"/>
      <c r="D45" s="31"/>
      <c r="E45" s="31"/>
      <c r="F45" s="31"/>
      <c r="G45" s="30" t="s">
        <v>76</v>
      </c>
      <c r="H45" s="30" t="s">
        <v>39</v>
      </c>
      <c r="I45" s="26">
        <v>16400</v>
      </c>
      <c r="J45" s="26">
        <f>J46</f>
        <v>16400</v>
      </c>
      <c r="K45" s="66"/>
      <c r="L45" s="17"/>
    </row>
    <row r="46" spans="2:12" ht="12.75">
      <c r="B46" s="25" t="s">
        <v>42</v>
      </c>
      <c r="C46" s="31"/>
      <c r="D46" s="31"/>
      <c r="E46" s="31"/>
      <c r="F46" s="31"/>
      <c r="G46" s="30" t="s">
        <v>76</v>
      </c>
      <c r="H46" s="30" t="s">
        <v>40</v>
      </c>
      <c r="I46" s="26">
        <v>16400</v>
      </c>
      <c r="J46" s="26">
        <v>16400</v>
      </c>
      <c r="K46" s="66"/>
      <c r="L46" s="17"/>
    </row>
    <row r="47" spans="2:12" ht="12.75">
      <c r="B47" s="25" t="s">
        <v>16</v>
      </c>
      <c r="C47" s="31"/>
      <c r="D47" s="31"/>
      <c r="E47" s="31"/>
      <c r="F47" s="31"/>
      <c r="G47" s="30" t="s">
        <v>89</v>
      </c>
      <c r="H47" s="30"/>
      <c r="I47" s="26">
        <v>43058.79</v>
      </c>
      <c r="J47" s="26">
        <f>J48+J50</f>
        <v>43058.79</v>
      </c>
      <c r="K47" s="66">
        <f>J47/I47*100</f>
        <v>100</v>
      </c>
      <c r="L47" s="17"/>
    </row>
    <row r="48" spans="2:12" ht="25.5">
      <c r="B48" s="33" t="s">
        <v>13</v>
      </c>
      <c r="C48" s="31"/>
      <c r="D48" s="31"/>
      <c r="E48" s="31"/>
      <c r="F48" s="31"/>
      <c r="G48" s="30" t="s">
        <v>89</v>
      </c>
      <c r="H48" s="30" t="s">
        <v>11</v>
      </c>
      <c r="I48" s="26">
        <v>28705.86</v>
      </c>
      <c r="J48" s="26">
        <f>J49</f>
        <v>28705.86</v>
      </c>
      <c r="K48" s="66"/>
      <c r="L48" s="17"/>
    </row>
    <row r="49" spans="2:12" ht="25.5">
      <c r="B49" s="33" t="s">
        <v>14</v>
      </c>
      <c r="C49" s="31"/>
      <c r="D49" s="31"/>
      <c r="E49" s="31"/>
      <c r="F49" s="31"/>
      <c r="G49" s="30" t="s">
        <v>89</v>
      </c>
      <c r="H49" s="30" t="s">
        <v>12</v>
      </c>
      <c r="I49" s="26">
        <v>28705.86</v>
      </c>
      <c r="J49" s="26">
        <v>28705.86</v>
      </c>
      <c r="K49" s="66"/>
      <c r="L49" s="17"/>
    </row>
    <row r="50" spans="2:12" ht="12.75">
      <c r="B50" s="33" t="s">
        <v>88</v>
      </c>
      <c r="C50" s="31"/>
      <c r="D50" s="31"/>
      <c r="E50" s="31"/>
      <c r="F50" s="31"/>
      <c r="G50" s="30" t="s">
        <v>89</v>
      </c>
      <c r="H50" s="30" t="s">
        <v>80</v>
      </c>
      <c r="I50" s="26">
        <v>14352.93</v>
      </c>
      <c r="J50" s="26">
        <f>J51</f>
        <v>14352.93</v>
      </c>
      <c r="K50" s="66"/>
      <c r="L50" s="17"/>
    </row>
    <row r="51" spans="2:12" ht="26.25" customHeight="1">
      <c r="B51" s="33" t="s">
        <v>35</v>
      </c>
      <c r="C51" s="31"/>
      <c r="D51" s="31"/>
      <c r="E51" s="31"/>
      <c r="F51" s="31"/>
      <c r="G51" s="30" t="s">
        <v>89</v>
      </c>
      <c r="H51" s="30" t="s">
        <v>81</v>
      </c>
      <c r="I51" s="26">
        <v>14352.93</v>
      </c>
      <c r="J51" s="26">
        <v>14352.93</v>
      </c>
      <c r="K51" s="66"/>
      <c r="L51" s="17"/>
    </row>
    <row r="52" spans="2:12" ht="15" customHeight="1">
      <c r="B52" s="33" t="s">
        <v>102</v>
      </c>
      <c r="C52" s="31"/>
      <c r="D52" s="31"/>
      <c r="E52" s="31"/>
      <c r="F52" s="31"/>
      <c r="G52" s="30" t="s">
        <v>66</v>
      </c>
      <c r="H52" s="30"/>
      <c r="I52" s="26">
        <v>367901</v>
      </c>
      <c r="J52" s="26">
        <f>J53+J55</f>
        <v>367901</v>
      </c>
      <c r="K52" s="66">
        <f>J52/I52*100</f>
        <v>100</v>
      </c>
      <c r="L52" s="17"/>
    </row>
    <row r="53" spans="2:12" ht="15" customHeight="1">
      <c r="B53" s="33" t="s">
        <v>13</v>
      </c>
      <c r="C53" s="31"/>
      <c r="D53" s="31"/>
      <c r="E53" s="31"/>
      <c r="F53" s="31"/>
      <c r="G53" s="30" t="s">
        <v>66</v>
      </c>
      <c r="H53" s="30" t="s">
        <v>11</v>
      </c>
      <c r="I53" s="26">
        <v>59090</v>
      </c>
      <c r="J53" s="26">
        <f>J54</f>
        <v>59090</v>
      </c>
      <c r="K53" s="66"/>
      <c r="L53" s="17"/>
    </row>
    <row r="54" spans="2:12" ht="27" customHeight="1">
      <c r="B54" s="33" t="s">
        <v>14</v>
      </c>
      <c r="C54" s="31"/>
      <c r="D54" s="31"/>
      <c r="E54" s="31"/>
      <c r="F54" s="31"/>
      <c r="G54" s="30" t="s">
        <v>66</v>
      </c>
      <c r="H54" s="30" t="s">
        <v>12</v>
      </c>
      <c r="I54" s="26">
        <v>59090</v>
      </c>
      <c r="J54" s="26">
        <v>59090</v>
      </c>
      <c r="K54" s="66"/>
      <c r="L54" s="17"/>
    </row>
    <row r="55" spans="2:12" ht="12.75">
      <c r="B55" s="33" t="s">
        <v>24</v>
      </c>
      <c r="C55" s="31"/>
      <c r="D55" s="31"/>
      <c r="E55" s="31"/>
      <c r="F55" s="31"/>
      <c r="G55" s="30" t="s">
        <v>65</v>
      </c>
      <c r="H55" s="30" t="s">
        <v>80</v>
      </c>
      <c r="I55" s="26">
        <v>308811</v>
      </c>
      <c r="J55" s="26">
        <f>J56</f>
        <v>308811</v>
      </c>
      <c r="K55" s="66"/>
      <c r="L55" s="52"/>
    </row>
    <row r="56" spans="2:12" ht="29.25" customHeight="1">
      <c r="B56" s="33" t="s">
        <v>35</v>
      </c>
      <c r="C56" s="31"/>
      <c r="D56" s="31"/>
      <c r="E56" s="31"/>
      <c r="F56" s="31"/>
      <c r="G56" s="30" t="s">
        <v>65</v>
      </c>
      <c r="H56" s="30" t="s">
        <v>81</v>
      </c>
      <c r="I56" s="26">
        <v>308811</v>
      </c>
      <c r="J56" s="26">
        <v>308811</v>
      </c>
      <c r="K56" s="66"/>
      <c r="L56" s="52"/>
    </row>
    <row r="57" spans="2:12" ht="36.75" customHeight="1">
      <c r="B57" s="23" t="s">
        <v>149</v>
      </c>
      <c r="C57" s="29"/>
      <c r="D57" s="29"/>
      <c r="E57" s="29"/>
      <c r="F57" s="29"/>
      <c r="G57" s="32" t="s">
        <v>100</v>
      </c>
      <c r="H57" s="30"/>
      <c r="I57" s="24">
        <v>2317677.58</v>
      </c>
      <c r="J57" s="24">
        <f>J58</f>
        <v>2242767.68</v>
      </c>
      <c r="K57" s="67">
        <f>J57/I57*100</f>
        <v>96.7678895180925</v>
      </c>
      <c r="L57" s="52"/>
    </row>
    <row r="58" spans="2:12" ht="15.75" customHeight="1">
      <c r="B58" s="33" t="s">
        <v>13</v>
      </c>
      <c r="C58" s="29"/>
      <c r="D58" s="29"/>
      <c r="E58" s="29"/>
      <c r="F58" s="29"/>
      <c r="G58" s="30" t="s">
        <v>100</v>
      </c>
      <c r="H58" s="30" t="s">
        <v>11</v>
      </c>
      <c r="I58" s="26">
        <v>2317677.58</v>
      </c>
      <c r="J58" s="26">
        <f>J59</f>
        <v>2242767.68</v>
      </c>
      <c r="K58" s="66"/>
      <c r="L58" s="52"/>
    </row>
    <row r="59" spans="2:12" ht="29.25" customHeight="1">
      <c r="B59" s="33" t="s">
        <v>14</v>
      </c>
      <c r="C59" s="29"/>
      <c r="D59" s="29"/>
      <c r="E59" s="29"/>
      <c r="F59" s="29"/>
      <c r="G59" s="30" t="s">
        <v>100</v>
      </c>
      <c r="H59" s="30" t="s">
        <v>12</v>
      </c>
      <c r="I59" s="26">
        <v>2317677.58</v>
      </c>
      <c r="J59" s="26">
        <v>2242767.68</v>
      </c>
      <c r="K59" s="66"/>
      <c r="L59" s="52"/>
    </row>
    <row r="60" spans="2:12" s="2" customFormat="1" ht="38.25">
      <c r="B60" s="23" t="s">
        <v>144</v>
      </c>
      <c r="C60" s="29"/>
      <c r="D60" s="29"/>
      <c r="E60" s="29"/>
      <c r="F60" s="29"/>
      <c r="G60" s="30" t="s">
        <v>47</v>
      </c>
      <c r="H60" s="32"/>
      <c r="I60" s="24">
        <f>I65+I68+I71+I75</f>
        <v>7593259.45</v>
      </c>
      <c r="J60" s="24">
        <f>J65+J68+J71+J75</f>
        <v>7298662.499999999</v>
      </c>
      <c r="K60" s="67">
        <f>J60/I60*100</f>
        <v>96.12028336526811</v>
      </c>
      <c r="L60" s="16"/>
    </row>
    <row r="61" spans="2:12" ht="12.75">
      <c r="B61" s="25" t="s">
        <v>25</v>
      </c>
      <c r="C61" s="31"/>
      <c r="D61" s="31"/>
      <c r="E61" s="31"/>
      <c r="F61" s="31"/>
      <c r="G61" s="30" t="s">
        <v>48</v>
      </c>
      <c r="H61" s="30"/>
      <c r="I61" s="26">
        <v>6344500.84</v>
      </c>
      <c r="J61" s="26">
        <f>J63+J66</f>
        <v>6322467.199999999</v>
      </c>
      <c r="K61" s="66"/>
      <c r="L61" s="17"/>
    </row>
    <row r="62" spans="2:12" ht="12.75">
      <c r="B62" s="25" t="s">
        <v>130</v>
      </c>
      <c r="C62" s="31"/>
      <c r="D62" s="31"/>
      <c r="E62" s="31"/>
      <c r="F62" s="31"/>
      <c r="G62" s="30" t="s">
        <v>131</v>
      </c>
      <c r="H62" s="30"/>
      <c r="I62" s="26">
        <v>6344500.84</v>
      </c>
      <c r="J62" s="26">
        <v>0</v>
      </c>
      <c r="K62" s="66"/>
      <c r="L62" s="17"/>
    </row>
    <row r="63" spans="2:12" ht="25.5">
      <c r="B63" s="27" t="s">
        <v>26</v>
      </c>
      <c r="C63" s="31"/>
      <c r="D63" s="31"/>
      <c r="E63" s="31"/>
      <c r="F63" s="31"/>
      <c r="G63" s="34" t="s">
        <v>49</v>
      </c>
      <c r="H63" s="34"/>
      <c r="I63" s="26">
        <v>3618996</v>
      </c>
      <c r="J63" s="26">
        <f>J64</f>
        <v>3596962.36</v>
      </c>
      <c r="K63" s="66"/>
      <c r="L63" s="17"/>
    </row>
    <row r="64" spans="2:12" ht="25.5">
      <c r="B64" s="27" t="s">
        <v>41</v>
      </c>
      <c r="C64" s="31"/>
      <c r="D64" s="31"/>
      <c r="E64" s="31"/>
      <c r="F64" s="31"/>
      <c r="G64" s="34" t="s">
        <v>49</v>
      </c>
      <c r="H64" s="34" t="s">
        <v>39</v>
      </c>
      <c r="I64" s="26">
        <v>3618996</v>
      </c>
      <c r="J64" s="26">
        <f>J65</f>
        <v>3596962.36</v>
      </c>
      <c r="K64" s="66">
        <f>J64/I64*100</f>
        <v>99.39116705296165</v>
      </c>
      <c r="L64" s="17"/>
    </row>
    <row r="65" spans="2:12" ht="12.75">
      <c r="B65" s="25" t="s">
        <v>42</v>
      </c>
      <c r="C65" s="31"/>
      <c r="D65" s="31"/>
      <c r="E65" s="31"/>
      <c r="F65" s="31"/>
      <c r="G65" s="34" t="s">
        <v>49</v>
      </c>
      <c r="H65" s="34" t="s">
        <v>40</v>
      </c>
      <c r="I65" s="26">
        <v>3618996</v>
      </c>
      <c r="J65" s="26">
        <v>3596962.36</v>
      </c>
      <c r="K65" s="66"/>
      <c r="L65" s="17"/>
    </row>
    <row r="66" spans="2:12" ht="51">
      <c r="B66" s="25" t="s">
        <v>103</v>
      </c>
      <c r="C66" s="31"/>
      <c r="D66" s="31"/>
      <c r="E66" s="31"/>
      <c r="F66" s="31"/>
      <c r="G66" s="34" t="s">
        <v>104</v>
      </c>
      <c r="H66" s="34"/>
      <c r="I66" s="26">
        <v>2725504.84</v>
      </c>
      <c r="J66" s="26">
        <f>J67</f>
        <v>2725504.84</v>
      </c>
      <c r="K66" s="66"/>
      <c r="L66" s="17"/>
    </row>
    <row r="67" spans="2:12" ht="25.5">
      <c r="B67" s="25" t="s">
        <v>41</v>
      </c>
      <c r="C67" s="31"/>
      <c r="D67" s="31"/>
      <c r="E67" s="31"/>
      <c r="F67" s="31"/>
      <c r="G67" s="34" t="s">
        <v>104</v>
      </c>
      <c r="H67" s="34" t="s">
        <v>39</v>
      </c>
      <c r="I67" s="26">
        <v>2725504.84</v>
      </c>
      <c r="J67" s="26">
        <f>J68</f>
        <v>2725504.84</v>
      </c>
      <c r="K67" s="66">
        <f>J67/I67*100</f>
        <v>100</v>
      </c>
      <c r="L67" s="17"/>
    </row>
    <row r="68" spans="2:12" ht="12.75">
      <c r="B68" s="25" t="s">
        <v>105</v>
      </c>
      <c r="C68" s="31"/>
      <c r="D68" s="31"/>
      <c r="E68" s="31"/>
      <c r="F68" s="31"/>
      <c r="G68" s="34" t="s">
        <v>104</v>
      </c>
      <c r="H68" s="34" t="s">
        <v>40</v>
      </c>
      <c r="I68" s="26">
        <v>2725504.84</v>
      </c>
      <c r="J68" s="26">
        <v>2725504.84</v>
      </c>
      <c r="K68" s="66"/>
      <c r="L68" s="17"/>
    </row>
    <row r="69" spans="2:12" ht="51">
      <c r="B69" s="61" t="s">
        <v>136</v>
      </c>
      <c r="C69" s="31"/>
      <c r="D69" s="31"/>
      <c r="E69" s="31"/>
      <c r="F69" s="31"/>
      <c r="G69" s="34" t="s">
        <v>137</v>
      </c>
      <c r="H69" s="34"/>
      <c r="I69" s="26">
        <v>500000</v>
      </c>
      <c r="J69" s="26">
        <f>J70</f>
        <v>500000</v>
      </c>
      <c r="K69" s="66"/>
      <c r="L69" s="17"/>
    </row>
    <row r="70" spans="2:12" ht="25.5">
      <c r="B70" s="25" t="s">
        <v>41</v>
      </c>
      <c r="C70" s="31"/>
      <c r="D70" s="31"/>
      <c r="E70" s="31"/>
      <c r="F70" s="31"/>
      <c r="G70" s="34" t="s">
        <v>137</v>
      </c>
      <c r="H70" s="34" t="s">
        <v>39</v>
      </c>
      <c r="I70" s="26">
        <v>500000</v>
      </c>
      <c r="J70" s="26">
        <f>J71</f>
        <v>500000</v>
      </c>
      <c r="K70" s="66">
        <f>J70/I70*100</f>
        <v>100</v>
      </c>
      <c r="L70" s="17"/>
    </row>
    <row r="71" spans="2:12" ht="12.75">
      <c r="B71" s="61" t="s">
        <v>138</v>
      </c>
      <c r="C71" s="31"/>
      <c r="D71" s="31"/>
      <c r="E71" s="31"/>
      <c r="F71" s="31"/>
      <c r="G71" s="34" t="s">
        <v>137</v>
      </c>
      <c r="H71" s="34" t="s">
        <v>40</v>
      </c>
      <c r="I71" s="26">
        <v>500000</v>
      </c>
      <c r="J71" s="26">
        <v>500000</v>
      </c>
      <c r="K71" s="66"/>
      <c r="L71" s="17"/>
    </row>
    <row r="72" spans="2:12" ht="25.5">
      <c r="B72" s="27" t="s">
        <v>29</v>
      </c>
      <c r="C72" s="31"/>
      <c r="D72" s="31"/>
      <c r="E72" s="31"/>
      <c r="F72" s="31"/>
      <c r="G72" s="34" t="s">
        <v>51</v>
      </c>
      <c r="H72" s="34"/>
      <c r="I72" s="26">
        <v>748758.61</v>
      </c>
      <c r="J72" s="26">
        <f>J73</f>
        <v>476195.3</v>
      </c>
      <c r="K72" s="66"/>
      <c r="L72" s="17"/>
    </row>
    <row r="73" spans="2:12" ht="25.5">
      <c r="B73" s="27" t="s">
        <v>26</v>
      </c>
      <c r="C73" s="31"/>
      <c r="D73" s="31"/>
      <c r="E73" s="31"/>
      <c r="F73" s="31"/>
      <c r="G73" s="34" t="s">
        <v>52</v>
      </c>
      <c r="H73" s="34"/>
      <c r="I73" s="26">
        <v>748758.61</v>
      </c>
      <c r="J73" s="26">
        <f>J74</f>
        <v>476195.3</v>
      </c>
      <c r="K73" s="66"/>
      <c r="L73" s="17"/>
    </row>
    <row r="74" spans="2:12" ht="25.5">
      <c r="B74" s="33" t="s">
        <v>13</v>
      </c>
      <c r="C74" s="31"/>
      <c r="D74" s="31"/>
      <c r="E74" s="31"/>
      <c r="F74" s="31"/>
      <c r="G74" s="34" t="s">
        <v>52</v>
      </c>
      <c r="H74" s="34" t="s">
        <v>11</v>
      </c>
      <c r="I74" s="26">
        <v>748758.61</v>
      </c>
      <c r="J74" s="26">
        <f>J75</f>
        <v>476195.3</v>
      </c>
      <c r="K74" s="66">
        <f>J74/I74*100</f>
        <v>63.5979731839077</v>
      </c>
      <c r="L74" s="17"/>
    </row>
    <row r="75" spans="2:12" ht="25.5">
      <c r="B75" s="33" t="s">
        <v>14</v>
      </c>
      <c r="C75" s="31"/>
      <c r="D75" s="31"/>
      <c r="E75" s="31"/>
      <c r="F75" s="31"/>
      <c r="G75" s="34" t="s">
        <v>52</v>
      </c>
      <c r="H75" s="34" t="s">
        <v>12</v>
      </c>
      <c r="I75" s="26">
        <v>748758.61</v>
      </c>
      <c r="J75" s="26">
        <v>476195.3</v>
      </c>
      <c r="K75" s="66"/>
      <c r="L75" s="17"/>
    </row>
    <row r="76" spans="2:12" ht="38.25">
      <c r="B76" s="23" t="s">
        <v>145</v>
      </c>
      <c r="C76" s="31"/>
      <c r="D76" s="31"/>
      <c r="E76" s="31"/>
      <c r="F76" s="31"/>
      <c r="G76" s="34" t="s">
        <v>50</v>
      </c>
      <c r="H76" s="34"/>
      <c r="I76" s="26">
        <v>2544950</v>
      </c>
      <c r="J76" s="26">
        <f>J77</f>
        <v>2533686.39</v>
      </c>
      <c r="K76" s="66"/>
      <c r="L76" s="17"/>
    </row>
    <row r="77" spans="2:12" ht="25.5">
      <c r="B77" s="27" t="s">
        <v>27</v>
      </c>
      <c r="C77" s="31"/>
      <c r="D77" s="31"/>
      <c r="E77" s="31"/>
      <c r="F77" s="31"/>
      <c r="G77" s="34" t="s">
        <v>50</v>
      </c>
      <c r="H77" s="34"/>
      <c r="I77" s="26">
        <v>2544950</v>
      </c>
      <c r="J77" s="26">
        <f>J78</f>
        <v>2533686.39</v>
      </c>
      <c r="K77" s="66"/>
      <c r="L77" s="15">
        <f>L78</f>
        <v>0</v>
      </c>
    </row>
    <row r="78" spans="2:12" ht="25.5">
      <c r="B78" s="27" t="s">
        <v>41</v>
      </c>
      <c r="C78" s="31"/>
      <c r="D78" s="31"/>
      <c r="E78" s="31"/>
      <c r="F78" s="31"/>
      <c r="G78" s="34" t="s">
        <v>50</v>
      </c>
      <c r="H78" s="34" t="s">
        <v>39</v>
      </c>
      <c r="I78" s="26">
        <v>2544950</v>
      </c>
      <c r="J78" s="26">
        <f>J79</f>
        <v>2533686.39</v>
      </c>
      <c r="K78" s="66">
        <f>J78/I78*100</f>
        <v>99.55741330870941</v>
      </c>
      <c r="L78" s="17"/>
    </row>
    <row r="79" spans="2:12" ht="12.75">
      <c r="B79" s="25" t="s">
        <v>42</v>
      </c>
      <c r="C79" s="31"/>
      <c r="D79" s="31"/>
      <c r="E79" s="31"/>
      <c r="F79" s="31"/>
      <c r="G79" s="34" t="s">
        <v>50</v>
      </c>
      <c r="H79" s="34" t="s">
        <v>40</v>
      </c>
      <c r="I79" s="26">
        <v>2544950</v>
      </c>
      <c r="J79" s="26">
        <v>2533686.39</v>
      </c>
      <c r="K79" s="66"/>
      <c r="L79" s="17"/>
    </row>
    <row r="80" spans="2:12" ht="38.25">
      <c r="B80" s="35" t="s">
        <v>147</v>
      </c>
      <c r="C80" s="29"/>
      <c r="D80" s="29"/>
      <c r="E80" s="29"/>
      <c r="F80" s="29"/>
      <c r="G80" s="32" t="s">
        <v>71</v>
      </c>
      <c r="H80" s="32"/>
      <c r="I80" s="24">
        <v>230000</v>
      </c>
      <c r="J80" s="26">
        <v>0</v>
      </c>
      <c r="K80" s="67">
        <f>J80/I80*100</f>
        <v>0</v>
      </c>
      <c r="L80" s="17"/>
    </row>
    <row r="81" spans="2:12" ht="38.25">
      <c r="B81" s="33" t="s">
        <v>43</v>
      </c>
      <c r="C81" s="31"/>
      <c r="D81" s="31"/>
      <c r="E81" s="31"/>
      <c r="F81" s="31"/>
      <c r="G81" s="34" t="s">
        <v>71</v>
      </c>
      <c r="H81" s="34"/>
      <c r="I81" s="56">
        <v>230000</v>
      </c>
      <c r="J81" s="26">
        <v>0</v>
      </c>
      <c r="K81" s="48"/>
      <c r="L81" s="17"/>
    </row>
    <row r="82" spans="2:12" ht="25.5">
      <c r="B82" s="33" t="s">
        <v>13</v>
      </c>
      <c r="C82" s="31"/>
      <c r="D82" s="31"/>
      <c r="E82" s="31"/>
      <c r="F82" s="31"/>
      <c r="G82" s="34" t="s">
        <v>71</v>
      </c>
      <c r="H82" s="34" t="s">
        <v>11</v>
      </c>
      <c r="I82" s="56">
        <v>230000</v>
      </c>
      <c r="J82" s="26">
        <v>0</v>
      </c>
      <c r="K82" s="48"/>
      <c r="L82" s="17"/>
    </row>
    <row r="83" spans="2:12" ht="25.5">
      <c r="B83" s="33" t="s">
        <v>14</v>
      </c>
      <c r="C83" s="31"/>
      <c r="D83" s="31"/>
      <c r="E83" s="31"/>
      <c r="F83" s="31"/>
      <c r="G83" s="34" t="s">
        <v>71</v>
      </c>
      <c r="H83" s="34" t="s">
        <v>12</v>
      </c>
      <c r="I83" s="56">
        <v>230000</v>
      </c>
      <c r="J83" s="26">
        <v>0</v>
      </c>
      <c r="K83" s="48"/>
      <c r="L83" s="17"/>
    </row>
    <row r="84" spans="2:12" ht="38.25">
      <c r="B84" s="35" t="s">
        <v>70</v>
      </c>
      <c r="C84" s="31"/>
      <c r="D84" s="31"/>
      <c r="E84" s="31"/>
      <c r="F84" s="31"/>
      <c r="G84" s="34" t="s">
        <v>72</v>
      </c>
      <c r="H84" s="34"/>
      <c r="I84" s="55">
        <v>94602.76000000001</v>
      </c>
      <c r="J84" s="26">
        <f>J85</f>
        <v>0</v>
      </c>
      <c r="K84" s="68">
        <f>J84/I84*100</f>
        <v>0</v>
      </c>
      <c r="L84" s="17"/>
    </row>
    <row r="85" spans="2:12" ht="12.75">
      <c r="B85" s="33" t="s">
        <v>73</v>
      </c>
      <c r="C85" s="31"/>
      <c r="D85" s="31"/>
      <c r="E85" s="31"/>
      <c r="F85" s="31"/>
      <c r="G85" s="34" t="s">
        <v>74</v>
      </c>
      <c r="H85" s="34"/>
      <c r="I85" s="56">
        <v>94602.76000000001</v>
      </c>
      <c r="J85" s="26">
        <f>J86</f>
        <v>0</v>
      </c>
      <c r="K85" s="48"/>
      <c r="L85" s="17"/>
    </row>
    <row r="86" spans="2:12" ht="25.5">
      <c r="B86" s="33" t="s">
        <v>13</v>
      </c>
      <c r="C86" s="31"/>
      <c r="D86" s="31"/>
      <c r="E86" s="31"/>
      <c r="F86" s="31"/>
      <c r="G86" s="34" t="s">
        <v>74</v>
      </c>
      <c r="H86" s="34" t="s">
        <v>11</v>
      </c>
      <c r="I86" s="56">
        <f>I87</f>
        <v>94602.76000000001</v>
      </c>
      <c r="J86" s="26">
        <f>J87</f>
        <v>0</v>
      </c>
      <c r="K86" s="48"/>
      <c r="L86" s="17"/>
    </row>
    <row r="87" spans="2:12" ht="25.5">
      <c r="B87" s="33" t="s">
        <v>14</v>
      </c>
      <c r="C87" s="31"/>
      <c r="D87" s="31"/>
      <c r="E87" s="31"/>
      <c r="F87" s="31"/>
      <c r="G87" s="34" t="s">
        <v>74</v>
      </c>
      <c r="H87" s="34" t="s">
        <v>12</v>
      </c>
      <c r="I87" s="56">
        <v>94602.76000000001</v>
      </c>
      <c r="J87" s="26">
        <v>0</v>
      </c>
      <c r="K87" s="48"/>
      <c r="L87" s="17"/>
    </row>
    <row r="88" spans="2:12" s="2" customFormat="1" ht="38.25">
      <c r="B88" s="23" t="s">
        <v>36</v>
      </c>
      <c r="C88" s="29"/>
      <c r="D88" s="29"/>
      <c r="E88" s="29"/>
      <c r="F88" s="29"/>
      <c r="G88" s="32" t="s">
        <v>53</v>
      </c>
      <c r="H88" s="32"/>
      <c r="I88" s="24">
        <v>60000</v>
      </c>
      <c r="J88" s="26">
        <f>J89</f>
        <v>41715</v>
      </c>
      <c r="K88" s="67">
        <f>J88/I88*100</f>
        <v>69.525</v>
      </c>
      <c r="L88" s="16"/>
    </row>
    <row r="89" spans="2:12" ht="51">
      <c r="B89" s="25" t="s">
        <v>32</v>
      </c>
      <c r="C89" s="31"/>
      <c r="D89" s="31"/>
      <c r="E89" s="31"/>
      <c r="F89" s="31"/>
      <c r="G89" s="30" t="s">
        <v>54</v>
      </c>
      <c r="H89" s="30"/>
      <c r="I89" s="26">
        <v>60000</v>
      </c>
      <c r="J89" s="26">
        <f>J90</f>
        <v>41715</v>
      </c>
      <c r="K89" s="66"/>
      <c r="L89" s="15"/>
    </row>
    <row r="90" spans="2:12" ht="28.5" customHeight="1">
      <c r="B90" s="27" t="s">
        <v>28</v>
      </c>
      <c r="C90" s="31"/>
      <c r="D90" s="31"/>
      <c r="E90" s="31"/>
      <c r="F90" s="31"/>
      <c r="G90" s="30" t="s">
        <v>54</v>
      </c>
      <c r="H90" s="30" t="s">
        <v>7</v>
      </c>
      <c r="I90" s="26">
        <v>60000</v>
      </c>
      <c r="J90" s="26">
        <f>J91</f>
        <v>41715</v>
      </c>
      <c r="K90" s="66"/>
      <c r="L90" s="15">
        <f>L91</f>
        <v>0</v>
      </c>
    </row>
    <row r="91" spans="2:12" ht="12.75">
      <c r="B91" s="25" t="s">
        <v>20</v>
      </c>
      <c r="C91" s="31"/>
      <c r="D91" s="31"/>
      <c r="E91" s="31"/>
      <c r="F91" s="31"/>
      <c r="G91" s="30" t="s">
        <v>54</v>
      </c>
      <c r="H91" s="30" t="s">
        <v>8</v>
      </c>
      <c r="I91" s="26">
        <v>60000</v>
      </c>
      <c r="J91" s="26">
        <v>41715</v>
      </c>
      <c r="K91" s="66"/>
      <c r="L91" s="17"/>
    </row>
    <row r="92" spans="2:12" s="2" customFormat="1" ht="38.25">
      <c r="B92" s="23" t="s">
        <v>77</v>
      </c>
      <c r="C92" s="29"/>
      <c r="D92" s="29"/>
      <c r="E92" s="29"/>
      <c r="F92" s="29"/>
      <c r="G92" s="32"/>
      <c r="H92" s="32"/>
      <c r="I92" s="24">
        <v>9163818</v>
      </c>
      <c r="J92" s="24">
        <f>J93+J95+J102+J105</f>
        <v>7027466.37</v>
      </c>
      <c r="K92" s="67">
        <f>J92/I92*100</f>
        <v>76.6871010532946</v>
      </c>
      <c r="L92" s="16"/>
    </row>
    <row r="93" spans="2:12" s="2" customFormat="1" ht="12.75">
      <c r="B93" s="57" t="s">
        <v>117</v>
      </c>
      <c r="C93" s="58"/>
      <c r="D93" s="58"/>
      <c r="E93" s="58"/>
      <c r="F93" s="58"/>
      <c r="G93" s="59" t="s">
        <v>118</v>
      </c>
      <c r="I93" s="60">
        <v>18444.55</v>
      </c>
      <c r="J93" s="26">
        <f>J94</f>
        <v>18444.55</v>
      </c>
      <c r="K93" s="67">
        <f>J93/I93*100</f>
        <v>100</v>
      </c>
      <c r="L93" s="16"/>
    </row>
    <row r="94" spans="2:12" s="2" customFormat="1" ht="12.75">
      <c r="B94" s="57" t="s">
        <v>119</v>
      </c>
      <c r="C94" s="58"/>
      <c r="D94" s="58"/>
      <c r="E94" s="58"/>
      <c r="F94" s="58"/>
      <c r="G94" s="59" t="s">
        <v>118</v>
      </c>
      <c r="H94" s="59" t="s">
        <v>10</v>
      </c>
      <c r="I94" s="1">
        <v>18444.55</v>
      </c>
      <c r="J94" s="1">
        <v>18444.55</v>
      </c>
      <c r="K94" s="66"/>
      <c r="L94" s="16"/>
    </row>
    <row r="95" spans="2:12" ht="12.75">
      <c r="B95" s="25" t="s">
        <v>18</v>
      </c>
      <c r="C95" s="31"/>
      <c r="D95" s="31"/>
      <c r="E95" s="31"/>
      <c r="F95" s="31"/>
      <c r="G95" s="30" t="s">
        <v>55</v>
      </c>
      <c r="H95" s="30"/>
      <c r="I95" s="26">
        <v>7942815.790000001</v>
      </c>
      <c r="J95" s="26">
        <f>J96+J98+J100</f>
        <v>5812880.98</v>
      </c>
      <c r="K95" s="66"/>
      <c r="L95" s="17"/>
    </row>
    <row r="96" spans="2:12" ht="51">
      <c r="B96" s="25" t="s">
        <v>21</v>
      </c>
      <c r="C96" s="31"/>
      <c r="D96" s="31"/>
      <c r="E96" s="31"/>
      <c r="F96" s="31"/>
      <c r="G96" s="30" t="s">
        <v>55</v>
      </c>
      <c r="H96" s="30" t="s">
        <v>9</v>
      </c>
      <c r="I96" s="26">
        <v>6369958.79</v>
      </c>
      <c r="J96" s="26">
        <f>J97</f>
        <v>4925653.67</v>
      </c>
      <c r="K96" s="66">
        <f>J96/I96*100</f>
        <v>77.32630355054462</v>
      </c>
      <c r="L96" s="17"/>
    </row>
    <row r="97" spans="2:12" ht="25.5">
      <c r="B97" s="25" t="s">
        <v>22</v>
      </c>
      <c r="C97" s="31"/>
      <c r="D97" s="31"/>
      <c r="E97" s="31"/>
      <c r="F97" s="31"/>
      <c r="G97" s="30" t="s">
        <v>55</v>
      </c>
      <c r="H97" s="30" t="s">
        <v>10</v>
      </c>
      <c r="I97" s="26">
        <v>6369958.79</v>
      </c>
      <c r="J97" s="26">
        <v>4925653.67</v>
      </c>
      <c r="K97" s="66"/>
      <c r="L97" s="17">
        <v>33296.6</v>
      </c>
    </row>
    <row r="98" spans="2:12" ht="25.5">
      <c r="B98" s="33" t="s">
        <v>13</v>
      </c>
      <c r="C98" s="31"/>
      <c r="D98" s="31"/>
      <c r="E98" s="31"/>
      <c r="F98" s="31"/>
      <c r="G98" s="30" t="s">
        <v>55</v>
      </c>
      <c r="H98" s="30" t="s">
        <v>11</v>
      </c>
      <c r="I98" s="26">
        <v>1571364.85</v>
      </c>
      <c r="J98" s="26">
        <f>J99</f>
        <v>885735.16</v>
      </c>
      <c r="K98" s="66">
        <f>J98/I98*100</f>
        <v>56.36725041927723</v>
      </c>
      <c r="L98" s="17"/>
    </row>
    <row r="99" spans="2:12" s="2" customFormat="1" ht="25.5">
      <c r="B99" s="33" t="s">
        <v>14</v>
      </c>
      <c r="C99" s="29"/>
      <c r="D99" s="29"/>
      <c r="E99" s="29"/>
      <c r="F99" s="29"/>
      <c r="G99" s="30" t="s">
        <v>55</v>
      </c>
      <c r="H99" s="30" t="s">
        <v>12</v>
      </c>
      <c r="I99" s="26">
        <v>1571364.85</v>
      </c>
      <c r="J99" s="26">
        <v>885735.16</v>
      </c>
      <c r="K99" s="66"/>
      <c r="L99" s="14" t="e">
        <f>#REF!+L102+#REF!+#REF!</f>
        <v>#REF!</v>
      </c>
    </row>
    <row r="100" spans="2:12" s="2" customFormat="1" ht="12.75">
      <c r="B100" s="33" t="s">
        <v>24</v>
      </c>
      <c r="C100" s="29"/>
      <c r="D100" s="29"/>
      <c r="E100" s="29"/>
      <c r="F100" s="29"/>
      <c r="G100" s="30" t="s">
        <v>55</v>
      </c>
      <c r="H100" s="30" t="s">
        <v>80</v>
      </c>
      <c r="I100" s="26">
        <v>1492.15</v>
      </c>
      <c r="J100" s="26">
        <f>J101</f>
        <v>1492.15</v>
      </c>
      <c r="K100" s="66">
        <f>J100/I100*100</f>
        <v>100</v>
      </c>
      <c r="L100" s="14"/>
    </row>
    <row r="101" spans="2:12" s="2" customFormat="1" ht="12.75">
      <c r="B101" s="33" t="s">
        <v>82</v>
      </c>
      <c r="C101" s="29"/>
      <c r="D101" s="29"/>
      <c r="E101" s="29"/>
      <c r="F101" s="29"/>
      <c r="G101" s="30" t="s">
        <v>55</v>
      </c>
      <c r="H101" s="30" t="s">
        <v>83</v>
      </c>
      <c r="I101" s="26">
        <v>1492.15</v>
      </c>
      <c r="J101" s="26">
        <v>1492.15</v>
      </c>
      <c r="K101" s="66"/>
      <c r="L101" s="14"/>
    </row>
    <row r="102" spans="2:12" ht="25.5">
      <c r="B102" s="25" t="s">
        <v>17</v>
      </c>
      <c r="C102" s="31"/>
      <c r="D102" s="31"/>
      <c r="E102" s="31"/>
      <c r="F102" s="31"/>
      <c r="G102" s="30" t="s">
        <v>56</v>
      </c>
      <c r="H102" s="30"/>
      <c r="I102" s="26">
        <v>1066957.66</v>
      </c>
      <c r="J102" s="26">
        <f>J103</f>
        <v>1066957.66</v>
      </c>
      <c r="K102" s="66">
        <f>J102/I102*100</f>
        <v>100</v>
      </c>
      <c r="L102" s="15">
        <f>L103</f>
        <v>0</v>
      </c>
    </row>
    <row r="103" spans="2:12" ht="41.25" customHeight="1">
      <c r="B103" s="25" t="s">
        <v>21</v>
      </c>
      <c r="C103" s="31"/>
      <c r="D103" s="31"/>
      <c r="E103" s="31"/>
      <c r="F103" s="31"/>
      <c r="G103" s="30" t="s">
        <v>56</v>
      </c>
      <c r="H103" s="30" t="s">
        <v>9</v>
      </c>
      <c r="I103" s="26">
        <v>1066957.66</v>
      </c>
      <c r="J103" s="26">
        <f>J104</f>
        <v>1066957.66</v>
      </c>
      <c r="K103" s="66"/>
      <c r="L103" s="15"/>
    </row>
    <row r="104" spans="2:12" s="2" customFormat="1" ht="18" customHeight="1">
      <c r="B104" s="25" t="s">
        <v>22</v>
      </c>
      <c r="C104" s="29"/>
      <c r="D104" s="29"/>
      <c r="E104" s="29"/>
      <c r="F104" s="29"/>
      <c r="G104" s="30" t="s">
        <v>56</v>
      </c>
      <c r="H104" s="30" t="s">
        <v>10</v>
      </c>
      <c r="I104" s="26">
        <v>1066957.66</v>
      </c>
      <c r="J104" s="26">
        <v>1066957.66</v>
      </c>
      <c r="K104" s="66"/>
      <c r="L104" s="14" t="e">
        <f>#REF!+#REF!</f>
        <v>#REF!</v>
      </c>
    </row>
    <row r="105" spans="2:12" s="2" customFormat="1" ht="25.5">
      <c r="B105" s="25" t="s">
        <v>30</v>
      </c>
      <c r="C105" s="31"/>
      <c r="D105" s="31"/>
      <c r="E105" s="31"/>
      <c r="F105" s="31"/>
      <c r="G105" s="30" t="s">
        <v>57</v>
      </c>
      <c r="H105" s="30"/>
      <c r="I105" s="26">
        <v>135600</v>
      </c>
      <c r="J105" s="26">
        <f>J106</f>
        <v>129183.18</v>
      </c>
      <c r="K105" s="67">
        <f>J105/I105*100</f>
        <v>95.26783185840706</v>
      </c>
      <c r="L105" s="14"/>
    </row>
    <row r="106" spans="2:12" ht="17.25" customHeight="1">
      <c r="B106" s="25" t="s">
        <v>30</v>
      </c>
      <c r="C106" s="31"/>
      <c r="D106" s="31"/>
      <c r="E106" s="31"/>
      <c r="F106" s="31"/>
      <c r="G106" s="30" t="s">
        <v>57</v>
      </c>
      <c r="H106" s="30"/>
      <c r="I106" s="26">
        <v>135600</v>
      </c>
      <c r="J106" s="26">
        <f>J107</f>
        <v>129183.18</v>
      </c>
      <c r="K106" s="66"/>
      <c r="L106" s="15"/>
    </row>
    <row r="107" spans="2:12" ht="12.75">
      <c r="B107" s="25" t="s">
        <v>18</v>
      </c>
      <c r="C107" s="31"/>
      <c r="D107" s="31"/>
      <c r="E107" s="31"/>
      <c r="F107" s="31"/>
      <c r="G107" s="30" t="s">
        <v>58</v>
      </c>
      <c r="H107" s="30"/>
      <c r="I107" s="26">
        <v>135600</v>
      </c>
      <c r="J107" s="26">
        <f>J108+J110+J113</f>
        <v>129183.18</v>
      </c>
      <c r="K107" s="66"/>
      <c r="L107" s="15"/>
    </row>
    <row r="108" spans="2:12" ht="51">
      <c r="B108" s="25" t="s">
        <v>21</v>
      </c>
      <c r="C108" s="31"/>
      <c r="D108" s="31"/>
      <c r="E108" s="31"/>
      <c r="F108" s="31"/>
      <c r="G108" s="30" t="s">
        <v>58</v>
      </c>
      <c r="H108" s="30" t="s">
        <v>9</v>
      </c>
      <c r="I108" s="26">
        <v>131601.82</v>
      </c>
      <c r="J108" s="26">
        <f>J109</f>
        <v>125185</v>
      </c>
      <c r="K108" s="66">
        <f>J108/I108*100</f>
        <v>95.12406439363832</v>
      </c>
      <c r="L108" s="15"/>
    </row>
    <row r="109" spans="2:12" ht="16.5" customHeight="1">
      <c r="B109" s="25" t="s">
        <v>22</v>
      </c>
      <c r="C109" s="31"/>
      <c r="D109" s="31"/>
      <c r="E109" s="31"/>
      <c r="F109" s="31"/>
      <c r="G109" s="30" t="s">
        <v>58</v>
      </c>
      <c r="H109" s="30" t="s">
        <v>10</v>
      </c>
      <c r="I109" s="26">
        <v>131601.82</v>
      </c>
      <c r="J109" s="26">
        <v>125185</v>
      </c>
      <c r="K109" s="66"/>
      <c r="L109" s="15"/>
    </row>
    <row r="110" spans="2:12" ht="18" customHeight="1">
      <c r="B110" s="33" t="s">
        <v>13</v>
      </c>
      <c r="C110" s="31"/>
      <c r="D110" s="31"/>
      <c r="E110" s="31"/>
      <c r="F110" s="31"/>
      <c r="G110" s="30" t="s">
        <v>58</v>
      </c>
      <c r="H110" s="30" t="s">
        <v>11</v>
      </c>
      <c r="I110" s="26">
        <v>3700</v>
      </c>
      <c r="J110" s="26">
        <f>J111</f>
        <v>3700</v>
      </c>
      <c r="K110" s="66">
        <f>J110/I110*100</f>
        <v>100</v>
      </c>
      <c r="L110" s="15"/>
    </row>
    <row r="111" spans="2:12" ht="25.5">
      <c r="B111" s="33" t="s">
        <v>14</v>
      </c>
      <c r="C111" s="31"/>
      <c r="D111" s="31"/>
      <c r="E111" s="31"/>
      <c r="F111" s="31"/>
      <c r="G111" s="30" t="s">
        <v>58</v>
      </c>
      <c r="H111" s="30" t="s">
        <v>12</v>
      </c>
      <c r="I111" s="26">
        <v>3700</v>
      </c>
      <c r="J111" s="26">
        <v>3700</v>
      </c>
      <c r="K111" s="66"/>
      <c r="L111" s="15" t="e">
        <f>#REF!</f>
        <v>#REF!</v>
      </c>
    </row>
    <row r="112" spans="2:12" ht="12.75">
      <c r="B112" s="25" t="s">
        <v>139</v>
      </c>
      <c r="C112" s="31"/>
      <c r="D112" s="31"/>
      <c r="E112" s="31"/>
      <c r="F112" s="31"/>
      <c r="G112" s="30" t="s">
        <v>58</v>
      </c>
      <c r="H112" s="30" t="s">
        <v>80</v>
      </c>
      <c r="I112" s="26">
        <f>I113</f>
        <v>298.18</v>
      </c>
      <c r="J112" s="26">
        <f>J113</f>
        <v>298.18</v>
      </c>
      <c r="K112" s="66"/>
      <c r="L112" s="15"/>
    </row>
    <row r="113" spans="2:12" ht="12.75">
      <c r="B113" s="33" t="s">
        <v>135</v>
      </c>
      <c r="C113" s="31"/>
      <c r="D113" s="31"/>
      <c r="E113" s="31"/>
      <c r="F113" s="31"/>
      <c r="G113" s="30" t="s">
        <v>58</v>
      </c>
      <c r="H113" s="30" t="s">
        <v>83</v>
      </c>
      <c r="I113" s="26">
        <v>298.18</v>
      </c>
      <c r="J113" s="26">
        <v>298.18</v>
      </c>
      <c r="K113" s="66">
        <f>J113/I113*100</f>
        <v>100</v>
      </c>
      <c r="L113" s="15"/>
    </row>
    <row r="114" spans="2:12" s="2" customFormat="1" ht="12.75">
      <c r="B114" s="23" t="s">
        <v>31</v>
      </c>
      <c r="C114" s="29"/>
      <c r="D114" s="29"/>
      <c r="E114" s="29"/>
      <c r="F114" s="29"/>
      <c r="G114" s="32"/>
      <c r="H114" s="32"/>
      <c r="I114" s="24">
        <v>4948558.78</v>
      </c>
      <c r="J114" s="24">
        <f>J115+J120+J125+J130+J133+J136+J139+J142+J146+J152+J155</f>
        <v>3042534.64</v>
      </c>
      <c r="K114" s="66">
        <f>J114/I114*100</f>
        <v>61.48324745169542</v>
      </c>
      <c r="L114" s="16"/>
    </row>
    <row r="115" spans="2:12" ht="12.75">
      <c r="B115" s="25" t="s">
        <v>64</v>
      </c>
      <c r="C115" s="31"/>
      <c r="D115" s="31"/>
      <c r="E115" s="31"/>
      <c r="F115" s="31"/>
      <c r="G115" s="30" t="s">
        <v>84</v>
      </c>
      <c r="H115" s="30"/>
      <c r="I115" s="49">
        <v>624542.78</v>
      </c>
      <c r="J115" s="49">
        <f>J116+J118</f>
        <v>537777.63</v>
      </c>
      <c r="K115" s="69"/>
      <c r="L115" s="15"/>
    </row>
    <row r="116" spans="2:12" ht="25.5">
      <c r="B116" s="25" t="s">
        <v>13</v>
      </c>
      <c r="C116" s="31"/>
      <c r="D116" s="31"/>
      <c r="E116" s="31"/>
      <c r="F116" s="31"/>
      <c r="G116" s="30" t="s">
        <v>84</v>
      </c>
      <c r="H116" s="30" t="s">
        <v>11</v>
      </c>
      <c r="I116" s="49">
        <v>599542.78</v>
      </c>
      <c r="J116" s="49">
        <f>J117</f>
        <v>515071.15</v>
      </c>
      <c r="K116" s="69">
        <f>J116/I116*100</f>
        <v>85.91065845209577</v>
      </c>
      <c r="L116" s="15"/>
    </row>
    <row r="117" spans="2:12" ht="25.5">
      <c r="B117" s="25" t="s">
        <v>14</v>
      </c>
      <c r="C117" s="31"/>
      <c r="D117" s="31"/>
      <c r="E117" s="31"/>
      <c r="F117" s="31"/>
      <c r="G117" s="30" t="s">
        <v>84</v>
      </c>
      <c r="H117" s="30" t="s">
        <v>12</v>
      </c>
      <c r="I117" s="49">
        <v>599542.78</v>
      </c>
      <c r="J117" s="49">
        <v>515071.15</v>
      </c>
      <c r="K117" s="69"/>
      <c r="L117" s="15"/>
    </row>
    <row r="118" spans="2:12" ht="12.75">
      <c r="B118" s="25" t="s">
        <v>139</v>
      </c>
      <c r="C118" s="31"/>
      <c r="D118" s="31"/>
      <c r="E118" s="31"/>
      <c r="F118" s="31"/>
      <c r="G118" s="30" t="s">
        <v>84</v>
      </c>
      <c r="H118" s="30" t="s">
        <v>80</v>
      </c>
      <c r="I118" s="49">
        <v>25000</v>
      </c>
      <c r="J118" s="49">
        <f>J119</f>
        <v>22706.48</v>
      </c>
      <c r="K118" s="70">
        <f>J118/I118*100</f>
        <v>90.82592</v>
      </c>
      <c r="L118" s="15"/>
    </row>
    <row r="119" spans="2:12" ht="12.75">
      <c r="B119" s="25" t="s">
        <v>135</v>
      </c>
      <c r="C119" s="31"/>
      <c r="D119" s="31"/>
      <c r="E119" s="31"/>
      <c r="F119" s="31"/>
      <c r="G119" s="30" t="s">
        <v>84</v>
      </c>
      <c r="H119" s="30" t="s">
        <v>83</v>
      </c>
      <c r="I119" s="49">
        <v>25000</v>
      </c>
      <c r="J119" s="49">
        <v>22706.48</v>
      </c>
      <c r="K119" s="70"/>
      <c r="L119" s="15"/>
    </row>
    <row r="120" spans="2:12" ht="12.75">
      <c r="B120" s="25" t="s">
        <v>85</v>
      </c>
      <c r="C120" s="31"/>
      <c r="D120" s="31"/>
      <c r="E120" s="31"/>
      <c r="F120" s="31"/>
      <c r="G120" s="30" t="s">
        <v>59</v>
      </c>
      <c r="H120" s="30"/>
      <c r="I120" s="26">
        <f>I121+I123</f>
        <v>100000</v>
      </c>
      <c r="J120" s="26">
        <f>J121+J123</f>
        <v>16000</v>
      </c>
      <c r="K120" s="66">
        <f>J120/I120*100</f>
        <v>16</v>
      </c>
      <c r="L120" s="17"/>
    </row>
    <row r="121" spans="2:12" ht="12.75">
      <c r="B121" s="25" t="s">
        <v>106</v>
      </c>
      <c r="C121" s="31"/>
      <c r="D121" s="31"/>
      <c r="E121" s="31"/>
      <c r="F121" s="31"/>
      <c r="G121" s="30" t="s">
        <v>59</v>
      </c>
      <c r="H121" s="30" t="s">
        <v>109</v>
      </c>
      <c r="I121" s="26">
        <v>16000</v>
      </c>
      <c r="J121" s="26">
        <f>J122</f>
        <v>16000</v>
      </c>
      <c r="K121" s="66"/>
      <c r="L121" s="17"/>
    </row>
    <row r="122" spans="2:12" ht="12.75">
      <c r="B122" s="25" t="s">
        <v>107</v>
      </c>
      <c r="C122" s="31"/>
      <c r="D122" s="31"/>
      <c r="E122" s="31"/>
      <c r="F122" s="31"/>
      <c r="G122" s="30" t="s">
        <v>59</v>
      </c>
      <c r="H122" s="30" t="s">
        <v>110</v>
      </c>
      <c r="I122" s="26">
        <v>16000</v>
      </c>
      <c r="J122" s="26">
        <v>16000</v>
      </c>
      <c r="K122" s="66"/>
      <c r="L122" s="17"/>
    </row>
    <row r="123" spans="2:12" ht="12.75">
      <c r="B123" s="25" t="s">
        <v>88</v>
      </c>
      <c r="C123" s="31"/>
      <c r="D123" s="31"/>
      <c r="E123" s="31"/>
      <c r="F123" s="31"/>
      <c r="G123" s="30" t="s">
        <v>59</v>
      </c>
      <c r="H123" s="30" t="s">
        <v>80</v>
      </c>
      <c r="I123" s="26">
        <v>84000</v>
      </c>
      <c r="J123" s="26">
        <v>0</v>
      </c>
      <c r="K123" s="66"/>
      <c r="L123" s="17"/>
    </row>
    <row r="124" spans="2:12" ht="12.75">
      <c r="B124" s="25" t="s">
        <v>108</v>
      </c>
      <c r="C124" s="31"/>
      <c r="D124" s="31"/>
      <c r="E124" s="31"/>
      <c r="F124" s="31"/>
      <c r="G124" s="30" t="s">
        <v>59</v>
      </c>
      <c r="H124" s="30" t="s">
        <v>23</v>
      </c>
      <c r="I124" s="26">
        <v>84000</v>
      </c>
      <c r="J124" s="26">
        <v>0</v>
      </c>
      <c r="K124" s="66"/>
      <c r="L124" s="17"/>
    </row>
    <row r="125" spans="2:12" ht="12.75">
      <c r="B125" s="25" t="s">
        <v>19</v>
      </c>
      <c r="C125" s="31"/>
      <c r="D125" s="31"/>
      <c r="E125" s="31"/>
      <c r="F125" s="31"/>
      <c r="G125" s="30" t="s">
        <v>60</v>
      </c>
      <c r="H125" s="30"/>
      <c r="I125" s="26">
        <v>2892430</v>
      </c>
      <c r="J125" s="26">
        <f>J126</f>
        <v>1339175.01</v>
      </c>
      <c r="K125" s="66">
        <f>J125/I125*100</f>
        <v>46.29930577403775</v>
      </c>
      <c r="L125" s="18">
        <f>L126</f>
        <v>0</v>
      </c>
    </row>
    <row r="126" spans="2:12" ht="18" customHeight="1">
      <c r="B126" s="33" t="s">
        <v>13</v>
      </c>
      <c r="C126" s="31"/>
      <c r="D126" s="31"/>
      <c r="E126" s="31"/>
      <c r="F126" s="31"/>
      <c r="G126" s="30" t="s">
        <v>60</v>
      </c>
      <c r="H126" s="30" t="s">
        <v>11</v>
      </c>
      <c r="I126" s="26">
        <v>2822430</v>
      </c>
      <c r="J126" s="26">
        <f>J127</f>
        <v>1339175.01</v>
      </c>
      <c r="K126" s="66"/>
      <c r="L126" s="18"/>
    </row>
    <row r="127" spans="2:12" ht="25.5">
      <c r="B127" s="33" t="s">
        <v>14</v>
      </c>
      <c r="C127" s="31"/>
      <c r="D127" s="31"/>
      <c r="E127" s="31"/>
      <c r="F127" s="31"/>
      <c r="G127" s="30" t="s">
        <v>60</v>
      </c>
      <c r="H127" s="30" t="s">
        <v>12</v>
      </c>
      <c r="I127" s="26">
        <v>2822430</v>
      </c>
      <c r="J127" s="26">
        <v>1339175.01</v>
      </c>
      <c r="K127" s="66"/>
      <c r="L127" s="18" t="e">
        <f>#REF!</f>
        <v>#REF!</v>
      </c>
    </row>
    <row r="128" spans="2:12" ht="12.75">
      <c r="B128" s="33" t="s">
        <v>88</v>
      </c>
      <c r="C128" s="31"/>
      <c r="D128" s="31"/>
      <c r="E128" s="31"/>
      <c r="F128" s="31"/>
      <c r="G128" s="30" t="s">
        <v>60</v>
      </c>
      <c r="H128" s="30" t="s">
        <v>80</v>
      </c>
      <c r="I128" s="26">
        <v>70000</v>
      </c>
      <c r="J128" s="26">
        <v>0</v>
      </c>
      <c r="K128" s="66">
        <f>J128/I128*100</f>
        <v>0</v>
      </c>
      <c r="L128" s="18"/>
    </row>
    <row r="129" spans="2:12" ht="12.75">
      <c r="B129" s="33" t="s">
        <v>82</v>
      </c>
      <c r="C129" s="31"/>
      <c r="D129" s="31"/>
      <c r="E129" s="31"/>
      <c r="F129" s="31"/>
      <c r="G129" s="30" t="s">
        <v>60</v>
      </c>
      <c r="H129" s="30" t="s">
        <v>83</v>
      </c>
      <c r="I129" s="26">
        <v>70000</v>
      </c>
      <c r="J129" s="26">
        <v>0</v>
      </c>
      <c r="K129" s="66"/>
      <c r="L129" s="18"/>
    </row>
    <row r="130" spans="2:12" ht="25.5">
      <c r="B130" s="33" t="s">
        <v>38</v>
      </c>
      <c r="C130" s="31"/>
      <c r="D130" s="31"/>
      <c r="E130" s="31"/>
      <c r="F130" s="31"/>
      <c r="G130" s="30" t="s">
        <v>61</v>
      </c>
      <c r="H130" s="30"/>
      <c r="I130" s="26">
        <v>85000</v>
      </c>
      <c r="J130" s="26">
        <f>J131</f>
        <v>18000</v>
      </c>
      <c r="K130" s="66">
        <f>J130/I130*100</f>
        <v>21.176470588235293</v>
      </c>
      <c r="L130" s="18"/>
    </row>
    <row r="131" spans="2:12" ht="16.5" customHeight="1">
      <c r="B131" s="33" t="s">
        <v>13</v>
      </c>
      <c r="C131" s="31"/>
      <c r="D131" s="31"/>
      <c r="E131" s="31"/>
      <c r="F131" s="31"/>
      <c r="G131" s="30" t="s">
        <v>61</v>
      </c>
      <c r="H131" s="30" t="s">
        <v>11</v>
      </c>
      <c r="I131" s="26">
        <v>85000</v>
      </c>
      <c r="J131" s="26">
        <f>J132</f>
        <v>18000</v>
      </c>
      <c r="K131" s="66"/>
      <c r="L131" s="18"/>
    </row>
    <row r="132" spans="2:12" ht="25.5">
      <c r="B132" s="33" t="s">
        <v>14</v>
      </c>
      <c r="C132" s="31"/>
      <c r="D132" s="31"/>
      <c r="E132" s="31"/>
      <c r="F132" s="31"/>
      <c r="G132" s="30" t="s">
        <v>61</v>
      </c>
      <c r="H132" s="30" t="s">
        <v>12</v>
      </c>
      <c r="I132" s="26">
        <v>85000</v>
      </c>
      <c r="J132" s="26">
        <v>18000</v>
      </c>
      <c r="K132" s="66"/>
      <c r="L132" s="18"/>
    </row>
    <row r="133" spans="2:12" ht="27" customHeight="1">
      <c r="B133" s="25" t="s">
        <v>44</v>
      </c>
      <c r="C133" s="31"/>
      <c r="D133" s="31"/>
      <c r="E133" s="31"/>
      <c r="F133" s="31"/>
      <c r="G133" s="30" t="s">
        <v>86</v>
      </c>
      <c r="H133" s="30"/>
      <c r="I133" s="26">
        <v>93400</v>
      </c>
      <c r="J133" s="26">
        <f>J134</f>
        <v>93400</v>
      </c>
      <c r="K133" s="66">
        <f>J133/I133*100</f>
        <v>100</v>
      </c>
      <c r="L133" s="18"/>
    </row>
    <row r="134" spans="2:12" ht="12.75">
      <c r="B134" s="25" t="s">
        <v>28</v>
      </c>
      <c r="C134" s="31"/>
      <c r="D134" s="31"/>
      <c r="E134" s="31"/>
      <c r="F134" s="31"/>
      <c r="G134" s="30" t="s">
        <v>86</v>
      </c>
      <c r="H134" s="30" t="s">
        <v>7</v>
      </c>
      <c r="I134" s="26">
        <v>93400</v>
      </c>
      <c r="J134" s="26">
        <f>J135</f>
        <v>93400</v>
      </c>
      <c r="K134" s="66"/>
      <c r="L134" s="18"/>
    </row>
    <row r="135" spans="2:12" ht="12.75">
      <c r="B135" s="25" t="s">
        <v>20</v>
      </c>
      <c r="C135" s="31"/>
      <c r="D135" s="31"/>
      <c r="E135" s="31"/>
      <c r="F135" s="31"/>
      <c r="G135" s="30" t="s">
        <v>86</v>
      </c>
      <c r="H135" s="30" t="s">
        <v>8</v>
      </c>
      <c r="I135" s="26">
        <v>93400</v>
      </c>
      <c r="J135" s="26">
        <v>93400</v>
      </c>
      <c r="K135" s="66"/>
      <c r="L135" s="18"/>
    </row>
    <row r="136" spans="2:12" ht="25.5">
      <c r="B136" s="25" t="s">
        <v>37</v>
      </c>
      <c r="C136" s="31"/>
      <c r="D136" s="31"/>
      <c r="E136" s="31"/>
      <c r="F136" s="31"/>
      <c r="G136" s="30" t="s">
        <v>63</v>
      </c>
      <c r="H136" s="30"/>
      <c r="I136" s="26">
        <v>70000</v>
      </c>
      <c r="J136" s="26">
        <f>J137</f>
        <v>40550</v>
      </c>
      <c r="K136" s="66">
        <f>J136/I136*100</f>
        <v>57.92857142857143</v>
      </c>
      <c r="L136" s="18"/>
    </row>
    <row r="137" spans="2:12" ht="18.75" customHeight="1">
      <c r="B137" s="25" t="s">
        <v>13</v>
      </c>
      <c r="C137" s="31"/>
      <c r="D137" s="31"/>
      <c r="E137" s="31"/>
      <c r="F137" s="31"/>
      <c r="G137" s="30" t="s">
        <v>63</v>
      </c>
      <c r="H137" s="30" t="s">
        <v>11</v>
      </c>
      <c r="I137" s="26">
        <v>70000</v>
      </c>
      <c r="J137" s="26">
        <f>J138</f>
        <v>40550</v>
      </c>
      <c r="K137" s="66"/>
      <c r="L137" s="18"/>
    </row>
    <row r="138" spans="2:12" ht="25.5">
      <c r="B138" s="25" t="s">
        <v>14</v>
      </c>
      <c r="C138" s="31"/>
      <c r="D138" s="31"/>
      <c r="E138" s="31"/>
      <c r="F138" s="31"/>
      <c r="G138" s="30" t="s">
        <v>63</v>
      </c>
      <c r="H138" s="30" t="s">
        <v>12</v>
      </c>
      <c r="I138" s="26">
        <v>70000</v>
      </c>
      <c r="J138" s="26">
        <v>40550</v>
      </c>
      <c r="K138" s="66"/>
      <c r="L138" s="18"/>
    </row>
    <row r="139" spans="2:12" ht="25.5">
      <c r="B139" s="25" t="s">
        <v>116</v>
      </c>
      <c r="C139" s="31"/>
      <c r="D139" s="31"/>
      <c r="E139" s="31"/>
      <c r="F139" s="31"/>
      <c r="G139" s="30" t="s">
        <v>87</v>
      </c>
      <c r="H139" s="30"/>
      <c r="I139" s="49">
        <v>200000</v>
      </c>
      <c r="J139" s="26">
        <f>J140</f>
        <v>149600</v>
      </c>
      <c r="K139" s="70">
        <f>J139/I139*100</f>
        <v>74.8</v>
      </c>
      <c r="L139" s="15"/>
    </row>
    <row r="140" spans="2:12" ht="17.25" customHeight="1">
      <c r="B140" s="25" t="s">
        <v>13</v>
      </c>
      <c r="C140" s="31"/>
      <c r="D140" s="31"/>
      <c r="E140" s="31"/>
      <c r="F140" s="31"/>
      <c r="G140" s="30" t="s">
        <v>87</v>
      </c>
      <c r="H140" s="30" t="s">
        <v>11</v>
      </c>
      <c r="I140" s="49">
        <v>200000</v>
      </c>
      <c r="J140" s="26">
        <f>J141</f>
        <v>149600</v>
      </c>
      <c r="K140" s="70"/>
      <c r="L140" s="15"/>
    </row>
    <row r="141" spans="2:12" ht="25.5">
      <c r="B141" s="25" t="s">
        <v>14</v>
      </c>
      <c r="C141" s="31"/>
      <c r="D141" s="31"/>
      <c r="E141" s="31"/>
      <c r="F141" s="31"/>
      <c r="G141" s="30" t="s">
        <v>87</v>
      </c>
      <c r="H141" s="30" t="s">
        <v>12</v>
      </c>
      <c r="I141" s="49">
        <v>200000</v>
      </c>
      <c r="J141" s="26">
        <v>149600</v>
      </c>
      <c r="K141" s="70"/>
      <c r="L141" s="15"/>
    </row>
    <row r="142" spans="2:12" ht="25.5">
      <c r="B142" s="25" t="s">
        <v>111</v>
      </c>
      <c r="C142" s="31"/>
      <c r="D142" s="31"/>
      <c r="E142" s="31"/>
      <c r="F142" s="31"/>
      <c r="G142" s="30" t="s">
        <v>113</v>
      </c>
      <c r="H142" s="30"/>
      <c r="I142" s="49">
        <v>120909</v>
      </c>
      <c r="J142" s="26">
        <f>J143</f>
        <v>85755</v>
      </c>
      <c r="K142" s="70">
        <f>J142/I142*100</f>
        <v>70.9252412971739</v>
      </c>
      <c r="L142" s="15"/>
    </row>
    <row r="143" spans="2:12" ht="12.75">
      <c r="B143" s="25" t="s">
        <v>112</v>
      </c>
      <c r="G143" s="30" t="s">
        <v>75</v>
      </c>
      <c r="H143" s="1"/>
      <c r="I143" s="49">
        <v>120909</v>
      </c>
      <c r="J143" s="26">
        <f>J144</f>
        <v>85755</v>
      </c>
      <c r="K143" s="70"/>
      <c r="L143" s="15"/>
    </row>
    <row r="144" spans="2:12" ht="41.25" customHeight="1">
      <c r="B144" s="25" t="s">
        <v>114</v>
      </c>
      <c r="C144" s="31"/>
      <c r="D144" s="31"/>
      <c r="E144" s="31"/>
      <c r="F144" s="31"/>
      <c r="G144" s="30" t="s">
        <v>75</v>
      </c>
      <c r="H144" s="30" t="s">
        <v>9</v>
      </c>
      <c r="I144" s="49">
        <v>120909</v>
      </c>
      <c r="J144" s="26">
        <f>J145</f>
        <v>85755</v>
      </c>
      <c r="K144" s="70"/>
      <c r="L144" s="15"/>
    </row>
    <row r="145" spans="2:12" ht="18" customHeight="1">
      <c r="B145" s="25" t="s">
        <v>115</v>
      </c>
      <c r="C145" s="31"/>
      <c r="D145" s="31"/>
      <c r="E145" s="31"/>
      <c r="F145" s="31"/>
      <c r="G145" s="30" t="s">
        <v>75</v>
      </c>
      <c r="H145" s="30" t="s">
        <v>10</v>
      </c>
      <c r="I145" s="49">
        <v>120909</v>
      </c>
      <c r="J145" s="26">
        <v>85755</v>
      </c>
      <c r="K145" s="70"/>
      <c r="L145" s="15"/>
    </row>
    <row r="146" spans="2:12" ht="12.75">
      <c r="B146" s="25" t="s">
        <v>121</v>
      </c>
      <c r="C146" s="31"/>
      <c r="D146" s="31"/>
      <c r="E146" s="31"/>
      <c r="F146" s="31"/>
      <c r="G146" s="30" t="s">
        <v>122</v>
      </c>
      <c r="H146" s="30"/>
      <c r="I146" s="49">
        <v>418608</v>
      </c>
      <c r="J146" s="26">
        <f>J147</f>
        <v>418608</v>
      </c>
      <c r="K146" s="70">
        <f>J146/I146*100</f>
        <v>100</v>
      </c>
      <c r="L146" s="15"/>
    </row>
    <row r="147" spans="2:12" ht="12.75">
      <c r="B147" s="25" t="s">
        <v>69</v>
      </c>
      <c r="C147" s="31"/>
      <c r="D147" s="31"/>
      <c r="E147" s="31"/>
      <c r="F147" s="31"/>
      <c r="G147" s="30" t="s">
        <v>120</v>
      </c>
      <c r="H147" s="30"/>
      <c r="I147" s="49">
        <v>418608</v>
      </c>
      <c r="J147" s="26">
        <f>J148+J150</f>
        <v>418608</v>
      </c>
      <c r="K147" s="70"/>
      <c r="L147" s="15"/>
    </row>
    <row r="148" spans="2:12" ht="25.5">
      <c r="B148" s="25" t="s">
        <v>13</v>
      </c>
      <c r="C148" s="31"/>
      <c r="D148" s="31"/>
      <c r="E148" s="31"/>
      <c r="F148" s="31"/>
      <c r="G148" s="30" t="s">
        <v>120</v>
      </c>
      <c r="H148" s="30" t="s">
        <v>11</v>
      </c>
      <c r="I148" s="49">
        <v>199758.36</v>
      </c>
      <c r="J148" s="26">
        <f>J149</f>
        <v>199758.36</v>
      </c>
      <c r="K148" s="70"/>
      <c r="L148" s="15"/>
    </row>
    <row r="149" spans="2:12" ht="25.5">
      <c r="B149" s="25" t="s">
        <v>14</v>
      </c>
      <c r="C149" s="31"/>
      <c r="D149" s="31"/>
      <c r="E149" s="31"/>
      <c r="F149" s="31"/>
      <c r="G149" s="30" t="s">
        <v>120</v>
      </c>
      <c r="H149" s="30" t="s">
        <v>12</v>
      </c>
      <c r="I149" s="49">
        <v>199758.36</v>
      </c>
      <c r="J149" s="26">
        <v>199758.36</v>
      </c>
      <c r="K149" s="70"/>
      <c r="L149" s="15"/>
    </row>
    <row r="150" spans="2:12" ht="25.5">
      <c r="B150" s="61" t="s">
        <v>41</v>
      </c>
      <c r="C150" s="31"/>
      <c r="D150" s="31"/>
      <c r="E150" s="31"/>
      <c r="F150" s="31"/>
      <c r="G150" s="30" t="s">
        <v>120</v>
      </c>
      <c r="H150" s="30" t="s">
        <v>39</v>
      </c>
      <c r="I150" s="49">
        <v>218849.64</v>
      </c>
      <c r="J150" s="26">
        <f>J151</f>
        <v>218849.64</v>
      </c>
      <c r="K150" s="70"/>
      <c r="L150" s="15"/>
    </row>
    <row r="151" spans="2:12" ht="12.75">
      <c r="B151" s="62" t="s">
        <v>123</v>
      </c>
      <c r="C151" s="31"/>
      <c r="D151" s="31"/>
      <c r="E151" s="31"/>
      <c r="F151" s="31"/>
      <c r="G151" s="30" t="s">
        <v>120</v>
      </c>
      <c r="H151" s="30" t="s">
        <v>40</v>
      </c>
      <c r="I151" s="49">
        <v>218849.64</v>
      </c>
      <c r="J151" s="26">
        <v>218849.64</v>
      </c>
      <c r="K151" s="70"/>
      <c r="L151" s="15"/>
    </row>
    <row r="152" spans="2:12" ht="12.75">
      <c r="B152" s="63" t="s">
        <v>132</v>
      </c>
      <c r="C152" s="31"/>
      <c r="D152" s="31"/>
      <c r="E152" s="31"/>
      <c r="F152" s="31"/>
      <c r="G152" s="30" t="s">
        <v>134</v>
      </c>
      <c r="H152" s="30"/>
      <c r="I152" s="49">
        <v>20000</v>
      </c>
      <c r="J152" s="26">
        <f>J154</f>
        <v>20000</v>
      </c>
      <c r="K152" s="70">
        <f>J152/I152*100</f>
        <v>100</v>
      </c>
      <c r="L152" s="15"/>
    </row>
    <row r="153" spans="2:12" ht="12.75">
      <c r="B153" s="25" t="s">
        <v>28</v>
      </c>
      <c r="C153" s="31"/>
      <c r="D153" s="31"/>
      <c r="E153" s="31"/>
      <c r="F153" s="31"/>
      <c r="G153" s="30" t="s">
        <v>134</v>
      </c>
      <c r="H153" s="30" t="s">
        <v>7</v>
      </c>
      <c r="I153" s="49">
        <f>I154</f>
        <v>20000</v>
      </c>
      <c r="J153" s="26">
        <f>J154</f>
        <v>20000</v>
      </c>
      <c r="K153" s="70"/>
      <c r="L153" s="15"/>
    </row>
    <row r="154" spans="2:12" ht="38.25">
      <c r="B154" s="63" t="s">
        <v>133</v>
      </c>
      <c r="C154" s="31"/>
      <c r="D154" s="31"/>
      <c r="E154" s="31"/>
      <c r="F154" s="31"/>
      <c r="G154" s="30" t="s">
        <v>134</v>
      </c>
      <c r="H154" s="30" t="s">
        <v>8</v>
      </c>
      <c r="I154" s="49">
        <v>20000</v>
      </c>
      <c r="J154" s="26">
        <v>20000</v>
      </c>
      <c r="K154" s="70"/>
      <c r="L154" s="15"/>
    </row>
    <row r="155" spans="2:12" ht="12.75">
      <c r="B155" s="62" t="s">
        <v>124</v>
      </c>
      <c r="C155" s="31"/>
      <c r="D155" s="31"/>
      <c r="E155" s="31"/>
      <c r="F155" s="31"/>
      <c r="G155" s="30" t="s">
        <v>125</v>
      </c>
      <c r="H155" s="30"/>
      <c r="I155" s="26">
        <v>323669</v>
      </c>
      <c r="J155" s="26">
        <f>J156</f>
        <v>323669</v>
      </c>
      <c r="K155" s="66">
        <f>J155/I155*100</f>
        <v>100</v>
      </c>
      <c r="L155" s="15"/>
    </row>
    <row r="156" spans="2:12" ht="12.75">
      <c r="B156" s="62" t="s">
        <v>124</v>
      </c>
      <c r="C156" s="31"/>
      <c r="D156" s="31"/>
      <c r="E156" s="31"/>
      <c r="F156" s="31"/>
      <c r="G156" s="30" t="s">
        <v>126</v>
      </c>
      <c r="H156" s="30"/>
      <c r="I156" s="26">
        <v>323669</v>
      </c>
      <c r="J156" s="26">
        <f>J157</f>
        <v>323669</v>
      </c>
      <c r="K156" s="66"/>
      <c r="L156" s="15"/>
    </row>
    <row r="157" spans="2:12" ht="25.5">
      <c r="B157" s="62" t="s">
        <v>127</v>
      </c>
      <c r="C157" s="31"/>
      <c r="D157" s="31"/>
      <c r="E157" s="31"/>
      <c r="F157" s="31"/>
      <c r="G157" s="30" t="s">
        <v>128</v>
      </c>
      <c r="H157" s="30"/>
      <c r="I157" s="26">
        <v>323669</v>
      </c>
      <c r="J157" s="26">
        <f>J158</f>
        <v>323669</v>
      </c>
      <c r="K157" s="66"/>
      <c r="L157" s="15"/>
    </row>
    <row r="158" spans="2:12" s="2" customFormat="1" ht="43.5" customHeight="1">
      <c r="B158" s="25" t="s">
        <v>21</v>
      </c>
      <c r="C158" s="29"/>
      <c r="D158" s="29"/>
      <c r="E158" s="29"/>
      <c r="F158" s="29"/>
      <c r="G158" s="30" t="s">
        <v>62</v>
      </c>
      <c r="H158" s="30" t="s">
        <v>9</v>
      </c>
      <c r="I158" s="26">
        <v>323669</v>
      </c>
      <c r="J158" s="26">
        <f>J159</f>
        <v>323669</v>
      </c>
      <c r="K158" s="66"/>
      <c r="L158" s="14" t="e">
        <f>L159</f>
        <v>#REF!</v>
      </c>
    </row>
    <row r="159" spans="2:12" s="2" customFormat="1" ht="15.75" customHeight="1">
      <c r="B159" s="25" t="s">
        <v>22</v>
      </c>
      <c r="C159" s="29"/>
      <c r="D159" s="29"/>
      <c r="E159" s="29"/>
      <c r="F159" s="29"/>
      <c r="G159" s="30" t="s">
        <v>62</v>
      </c>
      <c r="H159" s="30" t="s">
        <v>10</v>
      </c>
      <c r="I159" s="26">
        <v>323669</v>
      </c>
      <c r="J159" s="26">
        <v>323669</v>
      </c>
      <c r="K159" s="66"/>
      <c r="L159" s="14" t="e">
        <f>#REF!</f>
        <v>#REF!</v>
      </c>
    </row>
    <row r="160" spans="2:11" ht="12.75">
      <c r="B160" s="39"/>
      <c r="C160" s="39"/>
      <c r="D160" s="39"/>
      <c r="E160" s="40"/>
      <c r="F160" s="39"/>
      <c r="H160" s="41"/>
      <c r="I160" s="41"/>
      <c r="J160" s="41"/>
      <c r="K160" s="41"/>
    </row>
    <row r="161" spans="2:11" ht="12.75">
      <c r="B161" s="39"/>
      <c r="C161" s="39"/>
      <c r="D161" s="39"/>
      <c r="E161" s="40"/>
      <c r="F161" s="39"/>
      <c r="H161" s="41"/>
      <c r="I161" s="41"/>
      <c r="J161" s="41"/>
      <c r="K161" s="41"/>
    </row>
    <row r="162" spans="2:11" ht="12.75">
      <c r="B162" s="1"/>
      <c r="C162" s="1">
        <v>261</v>
      </c>
      <c r="D162" s="1">
        <v>1403</v>
      </c>
      <c r="E162" s="38">
        <v>9000092</v>
      </c>
      <c r="F162" s="1">
        <v>700</v>
      </c>
      <c r="I162" s="10"/>
      <c r="J162" s="10"/>
      <c r="K162" s="10"/>
    </row>
    <row r="163" spans="2:11" ht="12.75">
      <c r="B163" s="1"/>
      <c r="C163" s="1">
        <v>261</v>
      </c>
      <c r="D163" s="1">
        <v>1403</v>
      </c>
      <c r="E163" s="38">
        <v>9000092</v>
      </c>
      <c r="F163" s="1">
        <v>730</v>
      </c>
      <c r="I163" s="10"/>
      <c r="J163" s="10"/>
      <c r="K163" s="10"/>
    </row>
  </sheetData>
  <sheetProtection/>
  <mergeCells count="11">
    <mergeCell ref="H8:K8"/>
    <mergeCell ref="I14:I16"/>
    <mergeCell ref="J14:J15"/>
    <mergeCell ref="H1:K7"/>
    <mergeCell ref="B9:L9"/>
    <mergeCell ref="L15:L16"/>
    <mergeCell ref="B14:B16"/>
    <mergeCell ref="K14:K16"/>
    <mergeCell ref="B10:L12"/>
    <mergeCell ref="G14:G16"/>
    <mergeCell ref="H14:H16"/>
  </mergeCells>
  <printOptions horizontalCentered="1"/>
  <pageMargins left="0" right="0" top="0" bottom="0.5905511811023623" header="0" footer="0"/>
  <pageSetup firstPageNumber="24" useFirstPageNumber="1" fitToHeight="7" fitToWidth="1" horizontalDpi="600" verticalDpi="600" orientation="portrait" paperSize="9" scale="7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2019-01-25T11:54:47Z</cp:lastPrinted>
  <dcterms:created xsi:type="dcterms:W3CDTF">2009-02-03T11:21:42Z</dcterms:created>
  <dcterms:modified xsi:type="dcterms:W3CDTF">2019-04-30T08:47:14Z</dcterms:modified>
  <cp:category/>
  <cp:version/>
  <cp:contentType/>
  <cp:contentStatus/>
</cp:coreProperties>
</file>