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170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</definedNames>
  <calcPr fullCalcOnLoad="1"/>
</workbook>
</file>

<file path=xl/sharedStrings.xml><?xml version="1.0" encoding="utf-8"?>
<sst xmlns="http://schemas.openxmlformats.org/spreadsheetml/2006/main" count="470" uniqueCount="178">
  <si>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</si>
  <si>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</si>
  <si>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</si>
  <si>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</si>
  <si>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</si>
  <si>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</si>
  <si>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</si>
  <si>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</si>
  <si>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</si>
  <si>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</si>
  <si>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</si>
  <si>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</si>
  <si>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</si>
  <si>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</si>
  <si>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</si>
  <si>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</si>
  <si>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</si>
  <si>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</si>
  <si>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</si>
  <si>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</si>
  <si>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</si>
  <si>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</si>
  <si>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</si>
  <si>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</si>
  <si>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</si>
  <si>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</si>
  <si>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</si>
  <si>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</si>
  <si>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</si>
  <si>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</si>
  <si>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</si>
  <si>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</si>
  <si>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</si>
  <si>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</si>
  <si>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</si>
  <si>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</si>
  <si>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</si>
  <si>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</si>
  <si>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</si>
  <si>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</si>
  <si>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</si>
  <si>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</si>
  <si>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</si>
  <si>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</si>
  <si>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</si>
  <si>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</si>
  <si>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</si>
  <si>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</si>
  <si>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</si>
  <si>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</si>
  <si>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</si>
  <si>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</si>
  <si>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</si>
  <si>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</si>
  <si>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</si>
  <si>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</si>
  <si>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</si>
  <si>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</si>
  <si>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</si>
  <si>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</si>
  <si>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</si>
  <si>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</si>
  <si>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</si>
  <si>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</si>
  <si>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</si>
  <si>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</si>
  <si>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</si>
  <si>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</si>
  <si>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</si>
  <si>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</si>
  <si>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</si>
  <si>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</si>
  <si>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</si>
  <si>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</si>
  <si>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</si>
  <si>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</si>
  <si>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</si>
  <si>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810</t>
  </si>
  <si>
    <t>Жилищное хозяйство</t>
  </si>
  <si>
    <t>0501</t>
  </si>
  <si>
    <t>Муниципальная  программа сельского поселения "Развитие культуры в сельском поселении "Поселок Детчино"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</si>
  <si>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</si>
  <si>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</si>
  <si>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</si>
  <si>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</si>
  <si>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1105</t>
  </si>
  <si>
    <t>Другие вопросы в области физической культуры и спорта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</si>
  <si>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</si>
  <si>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Мероприятия в области физической культуры и спорта</t>
  </si>
  <si>
    <t>подпрограмма "Организация и проведение мероприятий в сфере культуры, искусства и кинематографии"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</si>
  <si>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</si>
  <si>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</si>
  <si>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</si>
  <si>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</si>
  <si>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</si>
  <si>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</si>
  <si>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</si>
  <si>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</si>
  <si>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8100000000</t>
  </si>
  <si>
    <t>8100000400</t>
  </si>
  <si>
    <t>9000000150</t>
  </si>
  <si>
    <t>7400000000</t>
  </si>
  <si>
    <t>7400000400</t>
  </si>
  <si>
    <t>7400000450</t>
  </si>
  <si>
    <t>90000 00000</t>
  </si>
  <si>
    <t>9000000600</t>
  </si>
  <si>
    <t>90000 00920</t>
  </si>
  <si>
    <t>99900 00000</t>
  </si>
  <si>
    <t>99900 51180</t>
  </si>
  <si>
    <t>90000 01000</t>
  </si>
  <si>
    <t>11000 00220</t>
  </si>
  <si>
    <t>05000 00000</t>
  </si>
  <si>
    <t>05002 00000</t>
  </si>
  <si>
    <t xml:space="preserve">05005 00000 </t>
  </si>
  <si>
    <t>08000 00000</t>
  </si>
  <si>
    <t>08100 00000</t>
  </si>
  <si>
    <t>08101 00260</t>
  </si>
  <si>
    <t>08200 00000</t>
  </si>
  <si>
    <t>08300 00000</t>
  </si>
  <si>
    <t>08201 00000</t>
  </si>
  <si>
    <t>02000 00000</t>
  </si>
  <si>
    <t>Национальная экономика</t>
  </si>
  <si>
    <t>Дорожные фонды</t>
  </si>
  <si>
    <t>0400</t>
  </si>
  <si>
    <t>0409</t>
  </si>
  <si>
    <t>244</t>
  </si>
  <si>
    <t>0412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</si>
  <si>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2018 год </t>
  </si>
  <si>
    <t>Стимулирование Глав администраций сельских поселений</t>
  </si>
  <si>
    <t>Другие вопросы в области национальной экономики</t>
  </si>
  <si>
    <t>Содержание муниципального жилищного фонда</t>
  </si>
  <si>
    <t>3000000030</t>
  </si>
  <si>
    <t>Обеспечение доступным и комфортным жильем и коммунальными услугами населения СП "Поселок Детчино"</t>
  </si>
  <si>
    <t>0600000000</t>
  </si>
  <si>
    <t xml:space="preserve">Безвозмездные перечисления государственным и муниципальным учреждениям </t>
  </si>
  <si>
    <t>611</t>
  </si>
  <si>
    <t>Уплата иных платежей</t>
  </si>
  <si>
    <t>853</t>
  </si>
  <si>
    <t>05001 04250</t>
  </si>
  <si>
    <t>Прочая закупка товаров, работ и услуг для обеспечения государственных( муниципальных нужд)</t>
  </si>
  <si>
    <t>Приложение №3</t>
  </si>
  <si>
    <t>поправки +,-</t>
  </si>
  <si>
    <t>Уточненные бюджетные ассигнования на 2018 год</t>
  </si>
  <si>
    <t>Утвержденные бюджетные ассигнования на 2018 год</t>
  </si>
  <si>
    <t>05000 L5550</t>
  </si>
  <si>
    <t>90002 04090</t>
  </si>
  <si>
    <t>04101 04090</t>
  </si>
  <si>
    <t>90003 00610</t>
  </si>
  <si>
    <t>Реализация мероприятий в рамках муниципальной программы "Формирование современной городской среды" в сельском поселении "Поселок Детчино" на 2018-2022 годы"</t>
  </si>
  <si>
    <t>платежей</t>
  </si>
  <si>
    <t>850</t>
  </si>
  <si>
    <t>05004 00000</t>
  </si>
  <si>
    <t>Субсидии юридическим лицам (кроме некоммерческих организаций), индивидуальным предпринимателям, физичиским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</si>
  <si>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</si>
  <si>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</si>
  <si>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Прочая закупка товаров, работ и услуг </t>
  </si>
  <si>
    <t>к Решению поселкового Собрания сельского поселения</t>
  </si>
  <si>
    <t xml:space="preserve">"Поселок Детчино" "О внесении изменений в Решение поселкового Собрания № 50 от 21.12.2017г. "О бюджете сельского поселения  "Поселок Детчино на 2018 год и плановый период 2019-2020 годов" </t>
  </si>
  <si>
    <t>90000 00200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</si>
  <si>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</si>
  <si>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</si>
  <si>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0500000000</t>
  </si>
  <si>
    <t>612</t>
  </si>
  <si>
    <t>Муниципальная программа сельского поселения "Поселок Детчино" Благоустройство территории сельского поселения "Поселок Детчино</t>
  </si>
  <si>
    <t>Благоустройство дворовых территорий и территорий соответствующего функционального назначения</t>
  </si>
  <si>
    <t>0500085550</t>
  </si>
  <si>
    <t>Прочая закупка товаров, работ и услуг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</si>
  <si>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</si>
  <si>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081 0105060</t>
  </si>
  <si>
    <t>9000 000600</t>
  </si>
  <si>
    <t>Иные выплаты населению</t>
  </si>
  <si>
    <t>360</t>
  </si>
  <si>
    <t>20001 00910</t>
  </si>
  <si>
    <t>90001 03000</t>
  </si>
  <si>
    <t>Субсидия на обеспечение финансовой устойчивости в 2018 году</t>
  </si>
  <si>
    <t>7400000250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</si>
  <si>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</si>
  <si>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от "31 "октября 2018 года  № 35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</si>
</sst>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/>
    </xf>
    <xf numFmtId="4" fontId="2" fillId="0" borderId="20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49" fontId="1" fillId="0" borderId="13" xfId="0" applyNumberFormat="1" applyFont="1" applyBorder="1" applyAlignment="1">
      <alignment horizontal="left" vertical="center"/>
    </xf>
    <xf numFmtId="4" fontId="1" fillId="0" borderId="23" xfId="0" applyNumberFormat="1" applyFont="1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wrapText="1"/>
    </xf>
    <xf numFmtId="4" fontId="2" fillId="0" borderId="24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8" xfId="0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left" vertical="center"/>
    </xf>
    <xf numFmtId="4" fontId="1" fillId="0" borderId="26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lef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wrapText="1"/>
    </xf>
    <xf numFmtId="4" fontId="1" fillId="0" borderId="27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" fontId="1" fillId="0" borderId="29" xfId="0" applyNumberFormat="1" applyFont="1" applyFill="1" applyBorder="1" applyAlignment="1">
      <alignment horizontal="right" vertical="center"/>
    </xf>
    <xf numFmtId="4" fontId="2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19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3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right" vertical="center"/>
    </xf>
    <xf numFmtId="2" fontId="1" fillId="0" borderId="19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 vertical="center"/>
    </xf>
    <xf numFmtId="49" fontId="1" fillId="0" borderId="23" xfId="0" applyNumberFormat="1" applyFont="1" applyFill="1" applyBorder="1" applyAlignment="1">
      <alignment horizontal="left" vertical="center"/>
    </xf>
    <xf numFmtId="2" fontId="1" fillId="0" borderId="19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9" fontId="2" fillId="0" borderId="28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5"/>
  <sheetViews>
    <sheetView tabSelected="1" view="pageBreakPreview" zoomScale="145" zoomScaleNormal="75" zoomScaleSheetLayoutView="145" zoomScalePageLayoutView="0" workbookViewId="0" topLeftCell="A1">
      <selection activeCell="G4" sqref="G4:J4"/>
    </sheetView>
  </sheetViews>
  <sheetFormatPr defaultColWidth="9.00390625" defaultRowHeight="12.75"/>
  <cols>
    <col min="1" max="1" width="4.25390625" style="1" customWidth="1"/>
    <col min="2" max="2" width="62.25390625" style="14" customWidth="1"/>
    <col min="3" max="6" width="12.75390625" style="1" hidden="1" customWidth="1"/>
    <col min="7" max="7" width="10.125" style="25" customWidth="1"/>
    <col min="8" max="8" width="10.625" style="31" customWidth="1"/>
    <col min="9" max="9" width="6.125" style="25" customWidth="1"/>
    <col min="10" max="10" width="15.25390625" style="10" customWidth="1"/>
    <col min="11" max="11" width="12.75390625" style="1" hidden="1" customWidth="1"/>
    <col min="12" max="12" width="12.75390625" style="1" customWidth="1"/>
    <col min="13" max="13" width="18.375" style="1" customWidth="1"/>
    <col min="14" max="14" width="19.375" style="1" customWidth="1"/>
    <col min="15" max="16" width="12.75390625" style="1" customWidth="1"/>
    <col min="17" max="16384" width="9.125" style="1" customWidth="1"/>
  </cols>
  <sheetData>
    <row r="1" spans="2:16" ht="12.75">
      <c r="B1" s="158"/>
      <c r="G1" s="156" t="s">
        <v>140</v>
      </c>
      <c r="H1" s="156"/>
      <c r="I1" s="157"/>
      <c r="J1" s="156"/>
      <c r="K1" s="33"/>
      <c r="L1" s="33"/>
      <c r="M1" s="33"/>
      <c r="N1" s="33"/>
      <c r="O1" s="33"/>
      <c r="P1" s="33"/>
    </row>
    <row r="2" spans="7:16" ht="12.75">
      <c r="G2" s="156" t="s">
        <v>156</v>
      </c>
      <c r="H2" s="156"/>
      <c r="I2" s="157"/>
      <c r="J2" s="156"/>
      <c r="K2" s="33"/>
      <c r="L2" s="33"/>
      <c r="M2" s="33"/>
      <c r="N2" s="33"/>
      <c r="O2" s="33"/>
      <c r="P2" s="33"/>
    </row>
    <row r="3" spans="7:16" ht="51" customHeight="1">
      <c r="G3" s="184" t="s">
        <v>157</v>
      </c>
      <c r="H3" s="185"/>
      <c r="I3" s="185"/>
      <c r="J3" s="185"/>
      <c r="K3" s="33"/>
      <c r="L3" s="33"/>
      <c r="M3" s="33"/>
      <c r="N3" s="33"/>
      <c r="O3" s="33"/>
      <c r="P3" s="33"/>
    </row>
    <row r="4" spans="7:16" ht="12.75">
      <c r="G4" s="173" t="s">
        <v>177</v>
      </c>
      <c r="H4" s="173"/>
      <c r="I4" s="173"/>
      <c r="J4" s="173"/>
      <c r="K4" s="33"/>
      <c r="L4" s="33"/>
      <c r="M4" s="33"/>
      <c r="N4" s="33"/>
      <c r="O4" s="33"/>
      <c r="P4" s="33"/>
    </row>
    <row r="5" spans="7:16" ht="12.75">
      <c r="G5" s="156"/>
      <c r="H5" s="156"/>
      <c r="I5" s="157"/>
      <c r="J5" s="156"/>
      <c r="K5" s="33"/>
      <c r="L5" s="33"/>
      <c r="M5" s="33"/>
      <c r="N5" s="33"/>
      <c r="O5" s="33"/>
      <c r="P5" s="33"/>
    </row>
    <row r="6" spans="2:16" ht="10.5" customHeight="1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38"/>
      <c r="M6" s="138"/>
      <c r="N6" s="138"/>
      <c r="O6" s="138"/>
      <c r="P6" s="138"/>
    </row>
    <row r="7" spans="2:16" ht="15.75">
      <c r="B7" s="180" t="s">
        <v>127</v>
      </c>
      <c r="C7" s="180"/>
      <c r="D7" s="180"/>
      <c r="E7" s="180"/>
      <c r="F7" s="180"/>
      <c r="G7" s="180"/>
      <c r="H7" s="180"/>
      <c r="I7" s="180"/>
      <c r="J7" s="180"/>
      <c r="K7" s="180"/>
      <c r="L7" s="139"/>
      <c r="M7" s="139"/>
      <c r="N7" s="139"/>
      <c r="O7" s="139"/>
      <c r="P7" s="139"/>
    </row>
    <row r="8" spans="2:16" ht="15.75"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39"/>
      <c r="M8" s="139"/>
      <c r="N8" s="139"/>
      <c r="O8" s="139"/>
      <c r="P8" s="139"/>
    </row>
    <row r="9" spans="2:16" ht="34.5" customHeight="1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39"/>
      <c r="M9" s="139"/>
      <c r="N9" s="139"/>
      <c r="O9" s="139"/>
      <c r="P9" s="139"/>
    </row>
    <row r="10" ht="13.5" thickBot="1">
      <c r="J10" s="10" t="s">
        <v>16</v>
      </c>
    </row>
    <row r="11" spans="2:16" ht="24.75" customHeight="1" thickBot="1">
      <c r="B11" s="177" t="s">
        <v>3</v>
      </c>
      <c r="C11" s="20"/>
      <c r="D11" s="21"/>
      <c r="E11" s="21"/>
      <c r="F11" s="21"/>
      <c r="G11" s="181" t="s">
        <v>17</v>
      </c>
      <c r="H11" s="181" t="s">
        <v>18</v>
      </c>
      <c r="I11" s="181" t="s">
        <v>19</v>
      </c>
      <c r="J11" s="171" t="s">
        <v>143</v>
      </c>
      <c r="K11" s="146" t="s">
        <v>4</v>
      </c>
      <c r="L11" s="186" t="s">
        <v>141</v>
      </c>
      <c r="M11" s="171" t="s">
        <v>142</v>
      </c>
      <c r="N11" s="141"/>
      <c r="O11" s="141"/>
      <c r="P11" s="141"/>
    </row>
    <row r="12" spans="2:16" ht="25.5" customHeight="1" thickBot="1">
      <c r="B12" s="177"/>
      <c r="C12" s="20"/>
      <c r="D12" s="21"/>
      <c r="E12" s="21"/>
      <c r="F12" s="21"/>
      <c r="G12" s="182"/>
      <c r="H12" s="182"/>
      <c r="I12" s="182"/>
      <c r="J12" s="179"/>
      <c r="K12" s="175" t="s">
        <v>5</v>
      </c>
      <c r="L12" s="187"/>
      <c r="M12" s="172"/>
      <c r="N12" s="141"/>
      <c r="O12" s="141"/>
      <c r="P12" s="141"/>
    </row>
    <row r="13" spans="2:16" ht="3" customHeight="1" hidden="1" thickBot="1">
      <c r="B13" s="178"/>
      <c r="C13" s="22">
        <v>1</v>
      </c>
      <c r="D13" s="22">
        <v>2</v>
      </c>
      <c r="E13" s="22">
        <v>3</v>
      </c>
      <c r="F13" s="23">
        <v>4</v>
      </c>
      <c r="G13" s="183"/>
      <c r="H13" s="183"/>
      <c r="I13" s="183"/>
      <c r="J13" s="179"/>
      <c r="K13" s="176"/>
      <c r="L13" s="150"/>
      <c r="M13" s="152"/>
      <c r="N13" s="141"/>
      <c r="O13" s="141"/>
      <c r="P13" s="141"/>
    </row>
    <row r="14" spans="2:16" s="6" customFormat="1" ht="13.5" thickBot="1">
      <c r="B14" s="15" t="s">
        <v>2</v>
      </c>
      <c r="C14" s="7">
        <v>169074645</v>
      </c>
      <c r="D14" s="8">
        <v>206725292</v>
      </c>
      <c r="E14" s="8">
        <v>194977082</v>
      </c>
      <c r="F14" s="24">
        <v>183922236</v>
      </c>
      <c r="G14" s="26"/>
      <c r="H14" s="32"/>
      <c r="I14" s="135"/>
      <c r="J14" s="137">
        <v>38458834.97</v>
      </c>
      <c r="K14" s="147" t="e">
        <f>K15+#REF!+#REF!</f>
        <v>#REF!</v>
      </c>
      <c r="L14" s="151">
        <f>L15</f>
        <v>971541.54</v>
      </c>
      <c r="M14" s="153">
        <f>M15</f>
        <v>39430376.51</v>
      </c>
      <c r="N14" s="142"/>
      <c r="O14" s="142"/>
      <c r="P14" s="142"/>
    </row>
    <row r="15" spans="2:16" s="6" customFormat="1" ht="12.75">
      <c r="B15" s="16" t="s">
        <v>43</v>
      </c>
      <c r="C15" s="5">
        <v>64677160</v>
      </c>
      <c r="D15" s="5">
        <v>82794896</v>
      </c>
      <c r="E15" s="5">
        <v>73496307</v>
      </c>
      <c r="F15" s="5">
        <v>63895502</v>
      </c>
      <c r="G15" s="27"/>
      <c r="H15" s="27"/>
      <c r="I15" s="27"/>
      <c r="J15" s="136">
        <v>38458834.97</v>
      </c>
      <c r="K15" s="38" t="e">
        <f>K16+#REF!+#REF!+#REF!+#REF!+#REF!+K139+#REF!+#REF!+#REF!</f>
        <v>#REF!</v>
      </c>
      <c r="L15" s="149">
        <f>L16+L52+L60+L70+L78+L82+L89+L122+L139+L147</f>
        <v>971541.54</v>
      </c>
      <c r="M15" s="149">
        <f>M16+M52+M60+M70+M78+M82+M89+M122+M139+M147</f>
        <v>39430376.51</v>
      </c>
      <c r="N15" s="142"/>
      <c r="O15" s="142"/>
      <c r="P15" s="142"/>
    </row>
    <row r="16" spans="2:16" s="6" customFormat="1" ht="12.75">
      <c r="B16" s="17" t="s">
        <v>6</v>
      </c>
      <c r="C16" s="5">
        <v>8644707</v>
      </c>
      <c r="D16" s="5">
        <v>12246453</v>
      </c>
      <c r="E16" s="5">
        <v>10840867</v>
      </c>
      <c r="F16" s="5">
        <v>8301146</v>
      </c>
      <c r="G16" s="28" t="s">
        <v>20</v>
      </c>
      <c r="H16" s="28"/>
      <c r="I16" s="28"/>
      <c r="J16" s="11">
        <v>12332318</v>
      </c>
      <c r="K16" s="38" t="e">
        <f>K17+K25+#REF!+#REF!</f>
        <v>#REF!</v>
      </c>
      <c r="L16" s="148">
        <f>L17+L25+L40+L44</f>
        <v>42239</v>
      </c>
      <c r="M16" s="148">
        <f>M17+M25+M40+M44</f>
        <v>12374557</v>
      </c>
      <c r="N16" s="142"/>
      <c r="O16" s="142"/>
      <c r="P16" s="142"/>
    </row>
    <row r="17" spans="2:16" s="3" customFormat="1" ht="38.25">
      <c r="B17" s="18" t="s">
        <v>7</v>
      </c>
      <c r="C17" s="4">
        <v>461000</v>
      </c>
      <c r="D17" s="4">
        <v>460000</v>
      </c>
      <c r="E17" s="4">
        <v>461000</v>
      </c>
      <c r="F17" s="4">
        <v>458000</v>
      </c>
      <c r="G17" s="29" t="s">
        <v>21</v>
      </c>
      <c r="H17" s="29"/>
      <c r="I17" s="29"/>
      <c r="J17" s="12">
        <v>229000</v>
      </c>
      <c r="K17" s="39">
        <f>K20+K18</f>
        <v>0</v>
      </c>
      <c r="L17" s="120"/>
      <c r="M17" s="128">
        <f aca="true" t="shared" si="0" ref="M17:M24">L17+J17</f>
        <v>229000</v>
      </c>
      <c r="N17" s="143"/>
      <c r="O17" s="143"/>
      <c r="P17" s="143"/>
    </row>
    <row r="18" spans="2:16" s="3" customFormat="1" ht="15.75" customHeight="1">
      <c r="B18" s="19" t="s">
        <v>44</v>
      </c>
      <c r="C18" s="4"/>
      <c r="D18" s="4"/>
      <c r="E18" s="4"/>
      <c r="F18" s="4"/>
      <c r="G18" s="30" t="s">
        <v>22</v>
      </c>
      <c r="H18" s="30" t="s">
        <v>98</v>
      </c>
      <c r="I18" s="30"/>
      <c r="J18" s="13">
        <v>135600</v>
      </c>
      <c r="K18" s="40">
        <f>K19</f>
        <v>0</v>
      </c>
      <c r="L18" s="120"/>
      <c r="M18" s="120">
        <f t="shared" si="0"/>
        <v>135600</v>
      </c>
      <c r="N18" s="133"/>
      <c r="O18" s="133"/>
      <c r="P18" s="133"/>
    </row>
    <row r="19" spans="2:16" s="3" customFormat="1" ht="12.75">
      <c r="B19" s="19" t="s">
        <v>11</v>
      </c>
      <c r="C19" s="4"/>
      <c r="D19" s="4"/>
      <c r="E19" s="4"/>
      <c r="F19" s="4"/>
      <c r="G19" s="30" t="s">
        <v>22</v>
      </c>
      <c r="H19" s="30" t="s">
        <v>99</v>
      </c>
      <c r="I19" s="30"/>
      <c r="J19" s="13">
        <f>J20+J22</f>
        <v>135600</v>
      </c>
      <c r="K19" s="41"/>
      <c r="L19" s="120"/>
      <c r="M19" s="120">
        <f>M20+M22</f>
        <v>135600</v>
      </c>
      <c r="N19" s="132"/>
      <c r="O19" s="132"/>
      <c r="P19" s="132"/>
    </row>
    <row r="20" spans="2:16" ht="36.75" customHeight="1">
      <c r="B20" s="19" t="s">
        <v>49</v>
      </c>
      <c r="C20" s="2">
        <v>299000</v>
      </c>
      <c r="D20" s="2">
        <v>298000</v>
      </c>
      <c r="E20" s="2">
        <v>299000</v>
      </c>
      <c r="F20" s="2">
        <v>298000</v>
      </c>
      <c r="G20" s="30" t="s">
        <v>22</v>
      </c>
      <c r="H20" s="30" t="s">
        <v>99</v>
      </c>
      <c r="I20" s="30" t="s">
        <v>45</v>
      </c>
      <c r="J20" s="13">
        <v>131900</v>
      </c>
      <c r="K20" s="40">
        <f>K21</f>
        <v>0</v>
      </c>
      <c r="L20" s="120"/>
      <c r="M20" s="120">
        <f>M21</f>
        <v>131900</v>
      </c>
      <c r="N20" s="133"/>
      <c r="O20" s="133"/>
      <c r="P20" s="133"/>
    </row>
    <row r="21" spans="2:16" ht="12.75">
      <c r="B21" s="19" t="s">
        <v>50</v>
      </c>
      <c r="C21" s="2">
        <v>299000</v>
      </c>
      <c r="D21" s="2">
        <v>298000</v>
      </c>
      <c r="E21" s="2">
        <v>299000</v>
      </c>
      <c r="F21" s="2">
        <v>298000</v>
      </c>
      <c r="G21" s="30" t="s">
        <v>22</v>
      </c>
      <c r="H21" s="30" t="s">
        <v>99</v>
      </c>
      <c r="I21" s="30" t="s">
        <v>46</v>
      </c>
      <c r="J21" s="13">
        <v>131900</v>
      </c>
      <c r="K21" s="9">
        <v>0</v>
      </c>
      <c r="L21" s="120"/>
      <c r="M21" s="120">
        <f>J21+L21</f>
        <v>131900</v>
      </c>
      <c r="N21" s="144"/>
      <c r="O21" s="144"/>
      <c r="P21" s="144"/>
    </row>
    <row r="22" spans="2:16" ht="25.5">
      <c r="B22" s="19" t="s">
        <v>139</v>
      </c>
      <c r="C22" s="2"/>
      <c r="D22" s="2"/>
      <c r="E22" s="2"/>
      <c r="F22" s="2"/>
      <c r="G22" s="30" t="s">
        <v>22</v>
      </c>
      <c r="H22" s="30" t="s">
        <v>99</v>
      </c>
      <c r="I22" s="30" t="s">
        <v>125</v>
      </c>
      <c r="J22" s="13">
        <v>3700</v>
      </c>
      <c r="K22" s="9"/>
      <c r="L22" s="120"/>
      <c r="M22" s="120">
        <f t="shared" si="0"/>
        <v>3700</v>
      </c>
      <c r="N22" s="144"/>
      <c r="O22" s="144"/>
      <c r="P22" s="144"/>
    </row>
    <row r="23" spans="2:16" ht="36" customHeight="1">
      <c r="B23" s="19" t="s">
        <v>97</v>
      </c>
      <c r="C23" s="2"/>
      <c r="D23" s="2"/>
      <c r="E23" s="2"/>
      <c r="F23" s="2"/>
      <c r="G23" s="30" t="s">
        <v>22</v>
      </c>
      <c r="H23" s="30" t="s">
        <v>100</v>
      </c>
      <c r="I23" s="30"/>
      <c r="J23" s="13">
        <v>93400</v>
      </c>
      <c r="K23" s="9"/>
      <c r="L23" s="120"/>
      <c r="M23" s="120">
        <f t="shared" si="0"/>
        <v>93400</v>
      </c>
      <c r="N23" s="144"/>
      <c r="O23" s="144"/>
      <c r="P23" s="144"/>
    </row>
    <row r="24" spans="2:16" ht="12.75">
      <c r="B24" s="19" t="s">
        <v>40</v>
      </c>
      <c r="C24" s="2"/>
      <c r="D24" s="2"/>
      <c r="E24" s="2"/>
      <c r="F24" s="2"/>
      <c r="G24" s="30" t="s">
        <v>22</v>
      </c>
      <c r="H24" s="30" t="s">
        <v>100</v>
      </c>
      <c r="I24" s="30" t="s">
        <v>42</v>
      </c>
      <c r="J24" s="13">
        <v>93400</v>
      </c>
      <c r="K24" s="9"/>
      <c r="L24" s="120"/>
      <c r="M24" s="120">
        <f t="shared" si="0"/>
        <v>93400</v>
      </c>
      <c r="N24" s="144"/>
      <c r="O24" s="144"/>
      <c r="P24" s="144"/>
    </row>
    <row r="25" spans="2:16" s="3" customFormat="1" ht="39" customHeight="1">
      <c r="B25" s="18" t="s">
        <v>9</v>
      </c>
      <c r="C25" s="4">
        <v>244000</v>
      </c>
      <c r="D25" s="4">
        <v>244000</v>
      </c>
      <c r="E25" s="4">
        <v>242000</v>
      </c>
      <c r="F25" s="4">
        <v>242000</v>
      </c>
      <c r="G25" s="29" t="s">
        <v>23</v>
      </c>
      <c r="H25" s="29"/>
      <c r="I25" s="29"/>
      <c r="J25" s="12">
        <v>9010000</v>
      </c>
      <c r="K25" s="39" t="e">
        <f>K28+K29+K63+K65+K67</f>
        <v>#REF!</v>
      </c>
      <c r="L25" s="120">
        <f>L26+L31+L37</f>
        <v>18218</v>
      </c>
      <c r="M25" s="124">
        <f aca="true" t="shared" si="1" ref="M25:M32">L25+J25</f>
        <v>9028218</v>
      </c>
      <c r="N25" s="143"/>
      <c r="O25" s="143"/>
      <c r="P25" s="143"/>
    </row>
    <row r="26" spans="2:16" s="3" customFormat="1" ht="15.75" customHeight="1">
      <c r="B26" s="19" t="s">
        <v>174</v>
      </c>
      <c r="C26" s="4"/>
      <c r="D26" s="4"/>
      <c r="E26" s="4"/>
      <c r="F26" s="4"/>
      <c r="G26" s="30" t="s">
        <v>23</v>
      </c>
      <c r="H26" s="30" t="s">
        <v>175</v>
      </c>
      <c r="I26" s="30"/>
      <c r="J26" s="13">
        <v>0</v>
      </c>
      <c r="K26" s="40"/>
      <c r="L26" s="120">
        <f>L27</f>
        <v>18218</v>
      </c>
      <c r="M26" s="120">
        <f>M27</f>
        <v>18218</v>
      </c>
      <c r="N26" s="143"/>
      <c r="O26" s="143"/>
      <c r="P26" s="143"/>
    </row>
    <row r="27" spans="2:16" s="3" customFormat="1" ht="16.5" customHeight="1">
      <c r="B27" s="19" t="s">
        <v>50</v>
      </c>
      <c r="C27" s="4"/>
      <c r="D27" s="4"/>
      <c r="E27" s="4"/>
      <c r="F27" s="4"/>
      <c r="G27" s="30" t="s">
        <v>23</v>
      </c>
      <c r="H27" s="30" t="s">
        <v>175</v>
      </c>
      <c r="I27" s="30" t="s">
        <v>46</v>
      </c>
      <c r="J27" s="13">
        <v>0</v>
      </c>
      <c r="K27" s="40"/>
      <c r="L27" s="120">
        <v>18218</v>
      </c>
      <c r="M27" s="120">
        <f>J27+L27</f>
        <v>18218</v>
      </c>
      <c r="N27" s="143"/>
      <c r="O27" s="143"/>
      <c r="P27" s="143"/>
    </row>
    <row r="28" spans="2:16" ht="12.75">
      <c r="B28" s="19" t="s">
        <v>55</v>
      </c>
      <c r="C28" s="2">
        <v>5157560</v>
      </c>
      <c r="D28" s="2">
        <v>7559720</v>
      </c>
      <c r="E28" s="2">
        <v>6959720</v>
      </c>
      <c r="F28" s="2">
        <v>5359000</v>
      </c>
      <c r="G28" s="30" t="s">
        <v>23</v>
      </c>
      <c r="H28" s="30" t="s">
        <v>101</v>
      </c>
      <c r="I28" s="30"/>
      <c r="J28" s="13">
        <v>9010000</v>
      </c>
      <c r="K28" s="40" t="e">
        <f>#REF!</f>
        <v>#REF!</v>
      </c>
      <c r="L28" s="120"/>
      <c r="M28" s="120">
        <f t="shared" si="1"/>
        <v>9010000</v>
      </c>
      <c r="N28" s="133"/>
      <c r="O28" s="133"/>
      <c r="P28" s="133"/>
    </row>
    <row r="29" spans="2:16" ht="25.5" hidden="1">
      <c r="B29" s="19" t="s">
        <v>12</v>
      </c>
      <c r="C29" s="2">
        <v>143000</v>
      </c>
      <c r="D29" s="2">
        <v>150000</v>
      </c>
      <c r="E29" s="2">
        <v>147000</v>
      </c>
      <c r="F29" s="2">
        <v>145000</v>
      </c>
      <c r="G29" s="30" t="s">
        <v>23</v>
      </c>
      <c r="H29" s="30" t="s">
        <v>25</v>
      </c>
      <c r="I29" s="30"/>
      <c r="J29" s="13">
        <v>0</v>
      </c>
      <c r="K29" s="9"/>
      <c r="L29" s="120"/>
      <c r="M29" s="120">
        <f t="shared" si="1"/>
        <v>0</v>
      </c>
      <c r="N29" s="144"/>
      <c r="O29" s="144"/>
      <c r="P29" s="144"/>
    </row>
    <row r="30" spans="2:16" ht="12.75" hidden="1">
      <c r="B30" s="19" t="s">
        <v>8</v>
      </c>
      <c r="C30" s="2">
        <v>143000</v>
      </c>
      <c r="D30" s="2">
        <v>150000</v>
      </c>
      <c r="E30" s="2">
        <v>147000</v>
      </c>
      <c r="F30" s="2">
        <v>145000</v>
      </c>
      <c r="G30" s="30" t="s">
        <v>23</v>
      </c>
      <c r="H30" s="30" t="s">
        <v>25</v>
      </c>
      <c r="I30" s="30" t="s">
        <v>24</v>
      </c>
      <c r="J30" s="13">
        <v>0</v>
      </c>
      <c r="K30" s="9"/>
      <c r="L30" s="120"/>
      <c r="M30" s="120">
        <f t="shared" si="1"/>
        <v>0</v>
      </c>
      <c r="N30" s="144"/>
      <c r="O30" s="144"/>
      <c r="P30" s="144"/>
    </row>
    <row r="31" spans="2:16" ht="12.75">
      <c r="B31" s="19" t="s">
        <v>11</v>
      </c>
      <c r="C31" s="2"/>
      <c r="D31" s="2"/>
      <c r="E31" s="2"/>
      <c r="F31" s="2"/>
      <c r="G31" s="30" t="s">
        <v>23</v>
      </c>
      <c r="H31" s="30" t="s">
        <v>102</v>
      </c>
      <c r="I31" s="30"/>
      <c r="J31" s="13">
        <v>8242058</v>
      </c>
      <c r="K31" s="9"/>
      <c r="L31" s="120">
        <f>L32</f>
        <v>-100000</v>
      </c>
      <c r="M31" s="120">
        <f>J31+L31</f>
        <v>8142058</v>
      </c>
      <c r="N31" s="144"/>
      <c r="O31" s="144"/>
      <c r="P31" s="144"/>
    </row>
    <row r="32" spans="2:16" ht="39" customHeight="1">
      <c r="B32" s="19" t="s">
        <v>49</v>
      </c>
      <c r="C32" s="2"/>
      <c r="D32" s="2"/>
      <c r="E32" s="2"/>
      <c r="F32" s="2"/>
      <c r="G32" s="30" t="s">
        <v>23</v>
      </c>
      <c r="H32" s="30" t="s">
        <v>102</v>
      </c>
      <c r="I32" s="30" t="s">
        <v>45</v>
      </c>
      <c r="J32" s="13">
        <f>J33</f>
        <v>6669201</v>
      </c>
      <c r="K32" s="9"/>
      <c r="L32" s="120">
        <f>L33</f>
        <v>-100000</v>
      </c>
      <c r="M32" s="120">
        <f t="shared" si="1"/>
        <v>6569201</v>
      </c>
      <c r="N32" s="144"/>
      <c r="O32" s="144"/>
      <c r="P32" s="144"/>
    </row>
    <row r="33" spans="2:16" ht="12" customHeight="1">
      <c r="B33" s="19" t="s">
        <v>50</v>
      </c>
      <c r="C33" s="2"/>
      <c r="D33" s="2"/>
      <c r="E33" s="2"/>
      <c r="F33" s="2"/>
      <c r="G33" s="30" t="s">
        <v>23</v>
      </c>
      <c r="H33" s="30" t="s">
        <v>102</v>
      </c>
      <c r="I33" s="30" t="s">
        <v>46</v>
      </c>
      <c r="J33" s="13">
        <v>6669201</v>
      </c>
      <c r="K33" s="9"/>
      <c r="L33" s="120">
        <v>-100000</v>
      </c>
      <c r="M33" s="120">
        <f>L33+J33</f>
        <v>6569201</v>
      </c>
      <c r="N33" s="144"/>
      <c r="O33" s="144"/>
      <c r="P33" s="144"/>
    </row>
    <row r="34" spans="2:16" ht="12.75" customHeight="1">
      <c r="B34" s="19" t="s">
        <v>51</v>
      </c>
      <c r="C34" s="2"/>
      <c r="D34" s="2"/>
      <c r="E34" s="2"/>
      <c r="F34" s="2"/>
      <c r="G34" s="30" t="s">
        <v>23</v>
      </c>
      <c r="H34" s="30" t="s">
        <v>102</v>
      </c>
      <c r="I34" s="30" t="s">
        <v>47</v>
      </c>
      <c r="J34" s="49">
        <v>1571364.85</v>
      </c>
      <c r="K34" s="9"/>
      <c r="L34" s="120"/>
      <c r="M34" s="120">
        <f>M35</f>
        <v>1571364.85</v>
      </c>
      <c r="N34" s="144"/>
      <c r="O34" s="144"/>
      <c r="P34" s="144"/>
    </row>
    <row r="35" spans="2:16" ht="24" customHeight="1">
      <c r="B35" s="19" t="s">
        <v>52</v>
      </c>
      <c r="C35" s="2"/>
      <c r="D35" s="2"/>
      <c r="E35" s="2"/>
      <c r="F35" s="2"/>
      <c r="G35" s="30" t="s">
        <v>23</v>
      </c>
      <c r="H35" s="30" t="s">
        <v>102</v>
      </c>
      <c r="I35" s="53" t="s">
        <v>48</v>
      </c>
      <c r="J35" s="13">
        <v>1571364.85</v>
      </c>
      <c r="K35" s="54"/>
      <c r="L35" s="120"/>
      <c r="M35" s="120">
        <f>L35+J35</f>
        <v>1571364.85</v>
      </c>
      <c r="N35" s="144"/>
      <c r="O35" s="144"/>
      <c r="P35" s="144"/>
    </row>
    <row r="36" spans="2:16" ht="24" customHeight="1">
      <c r="B36" s="19" t="s">
        <v>136</v>
      </c>
      <c r="C36" s="2"/>
      <c r="D36" s="2"/>
      <c r="E36" s="2"/>
      <c r="F36" s="2"/>
      <c r="G36" s="30" t="s">
        <v>23</v>
      </c>
      <c r="H36" s="30" t="s">
        <v>102</v>
      </c>
      <c r="I36" s="53" t="s">
        <v>137</v>
      </c>
      <c r="J36" s="13">
        <v>1492.15</v>
      </c>
      <c r="K36" s="54"/>
      <c r="L36" s="120"/>
      <c r="M36" s="120">
        <f>L36+J36</f>
        <v>1492.15</v>
      </c>
      <c r="N36" s="144"/>
      <c r="O36" s="144"/>
      <c r="P36" s="144"/>
    </row>
    <row r="37" spans="2:16" ht="25.5">
      <c r="B37" s="19" t="s">
        <v>56</v>
      </c>
      <c r="C37" s="2"/>
      <c r="D37" s="2"/>
      <c r="E37" s="2"/>
      <c r="F37" s="2"/>
      <c r="G37" s="30" t="s">
        <v>23</v>
      </c>
      <c r="H37" s="30" t="s">
        <v>103</v>
      </c>
      <c r="I37" s="30"/>
      <c r="J37" s="13">
        <v>767942</v>
      </c>
      <c r="K37" s="9"/>
      <c r="L37" s="120">
        <f>L38</f>
        <v>100000</v>
      </c>
      <c r="M37" s="120">
        <f>L37+J37</f>
        <v>867942</v>
      </c>
      <c r="N37" s="144"/>
      <c r="O37" s="144"/>
      <c r="P37" s="144"/>
    </row>
    <row r="38" spans="2:16" ht="45.75" customHeight="1">
      <c r="B38" s="19" t="s">
        <v>49</v>
      </c>
      <c r="C38" s="2"/>
      <c r="D38" s="2"/>
      <c r="E38" s="2"/>
      <c r="F38" s="2"/>
      <c r="G38" s="30" t="s">
        <v>23</v>
      </c>
      <c r="H38" s="30" t="s">
        <v>103</v>
      </c>
      <c r="I38" s="30" t="s">
        <v>45</v>
      </c>
      <c r="J38" s="13">
        <v>767942</v>
      </c>
      <c r="K38" s="9"/>
      <c r="L38" s="120">
        <f>L39</f>
        <v>100000</v>
      </c>
      <c r="M38" s="120">
        <f>L38+J38</f>
        <v>867942</v>
      </c>
      <c r="N38" s="144"/>
      <c r="O38" s="144"/>
      <c r="P38" s="144"/>
    </row>
    <row r="39" spans="2:16" ht="12.75">
      <c r="B39" s="19" t="s">
        <v>50</v>
      </c>
      <c r="C39" s="2"/>
      <c r="D39" s="2"/>
      <c r="E39" s="2"/>
      <c r="F39" s="2"/>
      <c r="G39" s="30" t="s">
        <v>23</v>
      </c>
      <c r="H39" s="30" t="s">
        <v>103</v>
      </c>
      <c r="I39" s="30" t="s">
        <v>46</v>
      </c>
      <c r="J39" s="13">
        <v>767942</v>
      </c>
      <c r="K39" s="9"/>
      <c r="L39" s="120">
        <v>100000</v>
      </c>
      <c r="M39" s="120">
        <f>L39+J39</f>
        <v>867942</v>
      </c>
      <c r="N39" s="144"/>
      <c r="O39" s="144"/>
      <c r="P39" s="144"/>
    </row>
    <row r="40" spans="2:16" ht="12.75">
      <c r="B40" s="18" t="s">
        <v>10</v>
      </c>
      <c r="C40" s="2"/>
      <c r="D40" s="2"/>
      <c r="E40" s="2"/>
      <c r="F40" s="2"/>
      <c r="G40" s="29" t="s">
        <v>36</v>
      </c>
      <c r="H40" s="29"/>
      <c r="I40" s="29"/>
      <c r="J40" s="12">
        <v>84000</v>
      </c>
      <c r="K40" s="9"/>
      <c r="L40" s="120"/>
      <c r="M40" s="124">
        <f>J40+L40</f>
        <v>84000</v>
      </c>
      <c r="N40" s="144"/>
      <c r="O40" s="144"/>
      <c r="P40" s="144"/>
    </row>
    <row r="41" spans="2:16" ht="12.75">
      <c r="B41" s="19" t="s">
        <v>71</v>
      </c>
      <c r="C41" s="2"/>
      <c r="D41" s="2"/>
      <c r="E41" s="2"/>
      <c r="F41" s="2"/>
      <c r="G41" s="30" t="s">
        <v>36</v>
      </c>
      <c r="H41" s="30" t="s">
        <v>105</v>
      </c>
      <c r="I41" s="30"/>
      <c r="J41" s="12">
        <v>84000</v>
      </c>
      <c r="K41" s="9"/>
      <c r="L41" s="120"/>
      <c r="M41" s="120">
        <f>M42</f>
        <v>84000</v>
      </c>
      <c r="N41" s="144"/>
      <c r="O41" s="144"/>
      <c r="P41" s="144"/>
    </row>
    <row r="42" spans="2:16" ht="12.75">
      <c r="B42" s="19" t="s">
        <v>53</v>
      </c>
      <c r="C42" s="2"/>
      <c r="D42" s="2"/>
      <c r="E42" s="2"/>
      <c r="F42" s="2"/>
      <c r="G42" s="30" t="s">
        <v>36</v>
      </c>
      <c r="H42" s="30" t="s">
        <v>105</v>
      </c>
      <c r="I42" s="30" t="s">
        <v>54</v>
      </c>
      <c r="J42" s="13">
        <v>84000</v>
      </c>
      <c r="K42" s="9"/>
      <c r="L42" s="120"/>
      <c r="M42" s="120">
        <f>M43</f>
        <v>84000</v>
      </c>
      <c r="N42" s="144"/>
      <c r="O42" s="144"/>
      <c r="P42" s="144"/>
    </row>
    <row r="43" spans="2:16" ht="12.75">
      <c r="B43" s="19" t="s">
        <v>58</v>
      </c>
      <c r="C43" s="2"/>
      <c r="D43" s="2"/>
      <c r="E43" s="2"/>
      <c r="F43" s="2"/>
      <c r="G43" s="30" t="s">
        <v>36</v>
      </c>
      <c r="H43" s="30" t="s">
        <v>105</v>
      </c>
      <c r="I43" s="30" t="s">
        <v>59</v>
      </c>
      <c r="J43" s="13">
        <v>84000</v>
      </c>
      <c r="K43" s="9"/>
      <c r="L43" s="120"/>
      <c r="M43" s="120">
        <f>L43+J43</f>
        <v>84000</v>
      </c>
      <c r="N43" s="144"/>
      <c r="O43" s="144"/>
      <c r="P43" s="144"/>
    </row>
    <row r="44" spans="2:16" ht="12.75">
      <c r="B44" s="18" t="s">
        <v>35</v>
      </c>
      <c r="C44" s="4"/>
      <c r="D44" s="4"/>
      <c r="E44" s="4"/>
      <c r="F44" s="4"/>
      <c r="G44" s="29" t="s">
        <v>30</v>
      </c>
      <c r="H44" s="29"/>
      <c r="I44" s="29"/>
      <c r="J44" s="12">
        <v>3009318</v>
      </c>
      <c r="K44" s="9"/>
      <c r="L44" s="120">
        <f>L45</f>
        <v>24021</v>
      </c>
      <c r="M44" s="124">
        <f aca="true" t="shared" si="2" ref="M44:M88">L44+J44</f>
        <v>3033339</v>
      </c>
      <c r="N44" s="144"/>
      <c r="O44" s="144"/>
      <c r="P44" s="144"/>
    </row>
    <row r="45" spans="2:16" ht="12.75">
      <c r="B45" s="19" t="s">
        <v>128</v>
      </c>
      <c r="C45" s="4"/>
      <c r="D45" s="4"/>
      <c r="E45" s="4"/>
      <c r="F45" s="4"/>
      <c r="G45" s="30" t="s">
        <v>30</v>
      </c>
      <c r="H45" s="30" t="s">
        <v>173</v>
      </c>
      <c r="I45" s="30" t="s">
        <v>46</v>
      </c>
      <c r="J45" s="13">
        <v>96888</v>
      </c>
      <c r="K45" s="9"/>
      <c r="L45" s="120">
        <v>24021</v>
      </c>
      <c r="M45" s="120">
        <f t="shared" si="2"/>
        <v>120909</v>
      </c>
      <c r="N45" s="144"/>
      <c r="O45" s="144"/>
      <c r="P45" s="144"/>
    </row>
    <row r="46" spans="2:16" ht="12.75">
      <c r="B46" s="19" t="s">
        <v>72</v>
      </c>
      <c r="C46" s="2"/>
      <c r="D46" s="2"/>
      <c r="E46" s="2"/>
      <c r="F46" s="2"/>
      <c r="G46" s="30" t="s">
        <v>30</v>
      </c>
      <c r="H46" s="30" t="s">
        <v>106</v>
      </c>
      <c r="I46" s="30"/>
      <c r="J46" s="13">
        <v>2842430</v>
      </c>
      <c r="K46" s="9"/>
      <c r="L46" s="120"/>
      <c r="M46" s="120">
        <f t="shared" si="2"/>
        <v>2842430</v>
      </c>
      <c r="N46" s="144"/>
      <c r="O46" s="144"/>
      <c r="P46" s="144"/>
    </row>
    <row r="47" spans="2:16" ht="13.5" customHeight="1">
      <c r="B47" s="19" t="s">
        <v>51</v>
      </c>
      <c r="C47" s="2"/>
      <c r="D47" s="2"/>
      <c r="E47" s="2"/>
      <c r="F47" s="2"/>
      <c r="G47" s="30" t="s">
        <v>30</v>
      </c>
      <c r="H47" s="30" t="s">
        <v>106</v>
      </c>
      <c r="I47" s="30" t="s">
        <v>47</v>
      </c>
      <c r="J47" s="13">
        <v>2772430</v>
      </c>
      <c r="K47" s="9"/>
      <c r="L47" s="120"/>
      <c r="M47" s="120">
        <f t="shared" si="2"/>
        <v>2772430</v>
      </c>
      <c r="N47" s="144"/>
      <c r="O47" s="144"/>
      <c r="P47" s="144"/>
    </row>
    <row r="48" spans="2:16" ht="24.75" customHeight="1">
      <c r="B48" s="19" t="s">
        <v>52</v>
      </c>
      <c r="C48" s="2"/>
      <c r="D48" s="2"/>
      <c r="E48" s="2"/>
      <c r="F48" s="2"/>
      <c r="G48" s="30" t="s">
        <v>30</v>
      </c>
      <c r="H48" s="30" t="s">
        <v>106</v>
      </c>
      <c r="I48" s="30" t="s">
        <v>48</v>
      </c>
      <c r="J48" s="13">
        <v>2772430</v>
      </c>
      <c r="K48" s="9"/>
      <c r="L48" s="120"/>
      <c r="M48" s="120">
        <f t="shared" si="2"/>
        <v>2772430</v>
      </c>
      <c r="N48" s="144"/>
      <c r="O48" s="144"/>
      <c r="P48" s="144"/>
    </row>
    <row r="49" spans="2:16" ht="11.25" customHeight="1">
      <c r="B49" s="19" t="s">
        <v>136</v>
      </c>
      <c r="C49" s="2"/>
      <c r="D49" s="2"/>
      <c r="E49" s="2"/>
      <c r="F49" s="2"/>
      <c r="G49" s="30" t="s">
        <v>30</v>
      </c>
      <c r="H49" s="30" t="s">
        <v>106</v>
      </c>
      <c r="I49" s="30" t="s">
        <v>137</v>
      </c>
      <c r="J49" s="13">
        <v>70000</v>
      </c>
      <c r="K49" s="9"/>
      <c r="L49" s="120"/>
      <c r="M49" s="120">
        <f t="shared" si="2"/>
        <v>70000</v>
      </c>
      <c r="N49" s="144"/>
      <c r="O49" s="144"/>
      <c r="P49" s="144"/>
    </row>
    <row r="50" spans="2:16" ht="24.75" customHeight="1">
      <c r="B50" s="19" t="s">
        <v>73</v>
      </c>
      <c r="C50" s="2"/>
      <c r="D50" s="2"/>
      <c r="E50" s="2"/>
      <c r="F50" s="2"/>
      <c r="G50" s="30" t="s">
        <v>30</v>
      </c>
      <c r="H50" s="30" t="s">
        <v>158</v>
      </c>
      <c r="I50" s="30" t="s">
        <v>47</v>
      </c>
      <c r="J50" s="13">
        <v>70000</v>
      </c>
      <c r="K50" s="9"/>
      <c r="L50" s="120"/>
      <c r="M50" s="120">
        <f t="shared" si="2"/>
        <v>70000</v>
      </c>
      <c r="N50" s="144"/>
      <c r="O50" s="144"/>
      <c r="P50" s="144"/>
    </row>
    <row r="51" spans="2:16" ht="24.75" customHeight="1">
      <c r="B51" s="19" t="s">
        <v>74</v>
      </c>
      <c r="C51" s="2"/>
      <c r="D51" s="2"/>
      <c r="E51" s="2"/>
      <c r="F51" s="2"/>
      <c r="G51" s="30" t="s">
        <v>30</v>
      </c>
      <c r="H51" s="30" t="s">
        <v>158</v>
      </c>
      <c r="I51" s="30" t="s">
        <v>48</v>
      </c>
      <c r="J51" s="13">
        <v>70000</v>
      </c>
      <c r="K51" s="9"/>
      <c r="L51" s="120"/>
      <c r="M51" s="120">
        <f t="shared" si="2"/>
        <v>70000</v>
      </c>
      <c r="N51" s="144"/>
      <c r="O51" s="144"/>
      <c r="P51" s="144"/>
    </row>
    <row r="52" spans="2:16" ht="12.75">
      <c r="B52" s="18" t="s">
        <v>37</v>
      </c>
      <c r="C52" s="2"/>
      <c r="D52" s="2"/>
      <c r="E52" s="2"/>
      <c r="F52" s="2"/>
      <c r="G52" s="29" t="s">
        <v>38</v>
      </c>
      <c r="H52" s="30"/>
      <c r="I52" s="30"/>
      <c r="J52" s="12">
        <v>323669</v>
      </c>
      <c r="K52" s="9"/>
      <c r="L52" s="120"/>
      <c r="M52" s="124">
        <f t="shared" si="2"/>
        <v>323669</v>
      </c>
      <c r="N52" s="144"/>
      <c r="O52" s="144"/>
      <c r="P52" s="144"/>
    </row>
    <row r="53" spans="2:16" ht="12.75">
      <c r="B53" s="18" t="s">
        <v>60</v>
      </c>
      <c r="C53" s="2"/>
      <c r="D53" s="2"/>
      <c r="E53" s="2"/>
      <c r="F53" s="2"/>
      <c r="G53" s="29" t="s">
        <v>39</v>
      </c>
      <c r="H53" s="30"/>
      <c r="I53" s="30"/>
      <c r="J53" s="12">
        <v>323669</v>
      </c>
      <c r="K53" s="9"/>
      <c r="L53" s="120"/>
      <c r="M53" s="120">
        <f t="shared" si="2"/>
        <v>323669</v>
      </c>
      <c r="N53" s="144"/>
      <c r="O53" s="144"/>
      <c r="P53" s="144"/>
    </row>
    <row r="54" spans="2:16" ht="12.75">
      <c r="B54" s="19" t="s">
        <v>68</v>
      </c>
      <c r="C54" s="2"/>
      <c r="D54" s="2"/>
      <c r="E54" s="2"/>
      <c r="F54" s="2"/>
      <c r="G54" s="30" t="s">
        <v>39</v>
      </c>
      <c r="H54" s="30" t="s">
        <v>107</v>
      </c>
      <c r="I54" s="30"/>
      <c r="J54" s="13">
        <v>323669</v>
      </c>
      <c r="K54" s="9"/>
      <c r="L54" s="120"/>
      <c r="M54" s="120">
        <f t="shared" si="2"/>
        <v>323669</v>
      </c>
      <c r="N54" s="144"/>
      <c r="O54" s="144"/>
      <c r="P54" s="144"/>
    </row>
    <row r="55" spans="2:16" ht="25.5">
      <c r="B55" s="19" t="s">
        <v>61</v>
      </c>
      <c r="C55" s="2"/>
      <c r="D55" s="2"/>
      <c r="E55" s="2"/>
      <c r="F55" s="2"/>
      <c r="G55" s="30" t="s">
        <v>39</v>
      </c>
      <c r="H55" s="30" t="s">
        <v>108</v>
      </c>
      <c r="I55" s="30"/>
      <c r="J55" s="13">
        <v>323669</v>
      </c>
      <c r="K55" s="9"/>
      <c r="L55" s="120"/>
      <c r="M55" s="120">
        <f t="shared" si="2"/>
        <v>323669</v>
      </c>
      <c r="N55" s="144"/>
      <c r="O55" s="144"/>
      <c r="P55" s="144"/>
    </row>
    <row r="56" spans="2:16" ht="39.75" customHeight="1">
      <c r="B56" s="19" t="s">
        <v>49</v>
      </c>
      <c r="C56" s="2"/>
      <c r="D56" s="2"/>
      <c r="E56" s="2"/>
      <c r="F56" s="2"/>
      <c r="G56" s="30" t="s">
        <v>39</v>
      </c>
      <c r="H56" s="30" t="s">
        <v>108</v>
      </c>
      <c r="I56" s="30" t="s">
        <v>45</v>
      </c>
      <c r="J56" s="13">
        <v>323669</v>
      </c>
      <c r="K56" s="9"/>
      <c r="L56" s="120"/>
      <c r="M56" s="120">
        <f t="shared" si="2"/>
        <v>323669</v>
      </c>
      <c r="N56" s="144"/>
      <c r="O56" s="144"/>
      <c r="P56" s="144"/>
    </row>
    <row r="57" spans="2:16" ht="13.5" customHeight="1">
      <c r="B57" s="19" t="s">
        <v>62</v>
      </c>
      <c r="C57" s="2"/>
      <c r="D57" s="2"/>
      <c r="E57" s="2"/>
      <c r="F57" s="2"/>
      <c r="G57" s="30" t="s">
        <v>39</v>
      </c>
      <c r="H57" s="30" t="s">
        <v>108</v>
      </c>
      <c r="I57" s="30" t="s">
        <v>46</v>
      </c>
      <c r="J57" s="13">
        <v>323669</v>
      </c>
      <c r="K57" s="9"/>
      <c r="L57" s="120"/>
      <c r="M57" s="120">
        <f t="shared" si="2"/>
        <v>323669</v>
      </c>
      <c r="N57" s="144"/>
      <c r="O57" s="144"/>
      <c r="P57" s="144"/>
    </row>
    <row r="58" spans="2:16" ht="14.25" customHeight="1">
      <c r="B58" s="19" t="s">
        <v>63</v>
      </c>
      <c r="C58" s="2"/>
      <c r="D58" s="2"/>
      <c r="E58" s="2"/>
      <c r="F58" s="2"/>
      <c r="G58" s="30" t="s">
        <v>39</v>
      </c>
      <c r="H58" s="30" t="s">
        <v>108</v>
      </c>
      <c r="I58" s="30" t="s">
        <v>47</v>
      </c>
      <c r="J58" s="13">
        <v>0</v>
      </c>
      <c r="K58" s="9"/>
      <c r="L58" s="120"/>
      <c r="M58" s="120">
        <f t="shared" si="2"/>
        <v>0</v>
      </c>
      <c r="N58" s="144"/>
      <c r="O58" s="144"/>
      <c r="P58" s="144"/>
    </row>
    <row r="59" spans="2:16" ht="25.5">
      <c r="B59" s="19" t="s">
        <v>74</v>
      </c>
      <c r="C59" s="2"/>
      <c r="D59" s="2"/>
      <c r="E59" s="2"/>
      <c r="F59" s="2"/>
      <c r="G59" s="30" t="s">
        <v>39</v>
      </c>
      <c r="H59" s="30" t="s">
        <v>108</v>
      </c>
      <c r="I59" s="30" t="s">
        <v>48</v>
      </c>
      <c r="J59" s="13">
        <v>0</v>
      </c>
      <c r="K59" s="9"/>
      <c r="L59" s="120"/>
      <c r="M59" s="120">
        <f t="shared" si="2"/>
        <v>0</v>
      </c>
      <c r="N59" s="144"/>
      <c r="O59" s="144"/>
      <c r="P59" s="144"/>
    </row>
    <row r="60" spans="2:16" ht="12.75">
      <c r="B60" s="3" t="s">
        <v>13</v>
      </c>
      <c r="C60" s="2"/>
      <c r="D60" s="2"/>
      <c r="E60" s="2"/>
      <c r="F60" s="2"/>
      <c r="G60" s="29" t="s">
        <v>26</v>
      </c>
      <c r="H60" s="30"/>
      <c r="I60" s="30"/>
      <c r="J60" s="12">
        <v>85000</v>
      </c>
      <c r="K60" s="9"/>
      <c r="L60" s="120"/>
      <c r="M60" s="124">
        <f t="shared" si="2"/>
        <v>85000</v>
      </c>
      <c r="N60" s="144"/>
      <c r="O60" s="144"/>
      <c r="P60" s="144"/>
    </row>
    <row r="61" spans="2:16" ht="25.5">
      <c r="B61" s="18" t="s">
        <v>64</v>
      </c>
      <c r="C61" s="2"/>
      <c r="D61" s="2"/>
      <c r="E61" s="2"/>
      <c r="F61" s="2"/>
      <c r="G61" s="29" t="s">
        <v>27</v>
      </c>
      <c r="H61" s="30"/>
      <c r="I61" s="30"/>
      <c r="J61" s="12">
        <v>85000</v>
      </c>
      <c r="K61" s="9"/>
      <c r="L61" s="120"/>
      <c r="M61" s="120">
        <f t="shared" si="2"/>
        <v>85000</v>
      </c>
      <c r="N61" s="144"/>
      <c r="O61" s="144"/>
      <c r="P61" s="144"/>
    </row>
    <row r="62" spans="2:16" ht="12.75">
      <c r="B62" s="19" t="s">
        <v>75</v>
      </c>
      <c r="C62" s="2"/>
      <c r="D62" s="2"/>
      <c r="E62" s="2"/>
      <c r="F62" s="2"/>
      <c r="G62" s="30" t="s">
        <v>27</v>
      </c>
      <c r="H62" s="30" t="s">
        <v>104</v>
      </c>
      <c r="I62" s="30"/>
      <c r="J62" s="13">
        <v>85000</v>
      </c>
      <c r="K62" s="9"/>
      <c r="L62" s="120"/>
      <c r="M62" s="120">
        <f t="shared" si="2"/>
        <v>85000</v>
      </c>
      <c r="N62" s="144"/>
      <c r="O62" s="144"/>
      <c r="P62" s="144"/>
    </row>
    <row r="63" spans="2:16" ht="25.5">
      <c r="B63" s="19" t="s">
        <v>76</v>
      </c>
      <c r="C63" s="2"/>
      <c r="D63" s="2"/>
      <c r="E63" s="2"/>
      <c r="F63" s="2"/>
      <c r="G63" s="30" t="s">
        <v>27</v>
      </c>
      <c r="H63" s="30" t="s">
        <v>109</v>
      </c>
      <c r="I63" s="30"/>
      <c r="J63" s="13">
        <v>85000</v>
      </c>
      <c r="K63" s="40">
        <f>K64</f>
        <v>0</v>
      </c>
      <c r="L63" s="120"/>
      <c r="M63" s="120">
        <f t="shared" si="2"/>
        <v>85000</v>
      </c>
      <c r="N63" s="133"/>
      <c r="O63" s="133"/>
      <c r="P63" s="133"/>
    </row>
    <row r="64" spans="2:16" ht="12.75" customHeight="1">
      <c r="B64" s="19" t="s">
        <v>63</v>
      </c>
      <c r="C64" s="2"/>
      <c r="D64" s="2"/>
      <c r="E64" s="2"/>
      <c r="F64" s="2"/>
      <c r="G64" s="30" t="s">
        <v>27</v>
      </c>
      <c r="H64" s="30" t="s">
        <v>109</v>
      </c>
      <c r="I64" s="30" t="s">
        <v>47</v>
      </c>
      <c r="J64" s="13">
        <v>85000</v>
      </c>
      <c r="K64" s="9"/>
      <c r="L64" s="120"/>
      <c r="M64" s="120">
        <f t="shared" si="2"/>
        <v>85000</v>
      </c>
      <c r="N64" s="144"/>
      <c r="O64" s="144"/>
      <c r="P64" s="144"/>
    </row>
    <row r="65" spans="2:16" ht="12.75" hidden="1">
      <c r="B65" s="19"/>
      <c r="C65" s="2"/>
      <c r="D65" s="2"/>
      <c r="E65" s="2"/>
      <c r="F65" s="2"/>
      <c r="G65" s="30"/>
      <c r="H65" s="30"/>
      <c r="I65" s="30"/>
      <c r="J65" s="13">
        <v>0</v>
      </c>
      <c r="K65" s="9"/>
      <c r="L65" s="120"/>
      <c r="M65" s="120">
        <f t="shared" si="2"/>
        <v>0</v>
      </c>
      <c r="N65" s="144"/>
      <c r="O65" s="144"/>
      <c r="P65" s="144"/>
    </row>
    <row r="66" spans="2:16" ht="12.75" hidden="1">
      <c r="B66" s="19"/>
      <c r="C66" s="2"/>
      <c r="D66" s="2"/>
      <c r="E66" s="2"/>
      <c r="F66" s="2"/>
      <c r="G66" s="30"/>
      <c r="H66" s="30"/>
      <c r="I66" s="30"/>
      <c r="J66" s="13">
        <v>0</v>
      </c>
      <c r="K66" s="9"/>
      <c r="L66" s="120"/>
      <c r="M66" s="120">
        <f t="shared" si="2"/>
        <v>0</v>
      </c>
      <c r="N66" s="144"/>
      <c r="O66" s="144"/>
      <c r="P66" s="144"/>
    </row>
    <row r="67" spans="2:16" ht="12.75" hidden="1">
      <c r="B67" s="19"/>
      <c r="C67" s="2"/>
      <c r="D67" s="2"/>
      <c r="E67" s="2"/>
      <c r="F67" s="2"/>
      <c r="G67" s="30"/>
      <c r="H67" s="30"/>
      <c r="I67" s="30"/>
      <c r="J67" s="13">
        <v>0</v>
      </c>
      <c r="K67" s="9"/>
      <c r="L67" s="120"/>
      <c r="M67" s="120">
        <f t="shared" si="2"/>
        <v>0</v>
      </c>
      <c r="N67" s="144"/>
      <c r="O67" s="144"/>
      <c r="P67" s="144"/>
    </row>
    <row r="68" spans="2:16" ht="12.75" hidden="1">
      <c r="B68" s="19"/>
      <c r="C68" s="2"/>
      <c r="D68" s="2"/>
      <c r="E68" s="2"/>
      <c r="F68" s="2"/>
      <c r="G68" s="30"/>
      <c r="H68" s="30"/>
      <c r="I68" s="30"/>
      <c r="J68" s="13">
        <v>0</v>
      </c>
      <c r="K68" s="9"/>
      <c r="L68" s="120"/>
      <c r="M68" s="120">
        <f t="shared" si="2"/>
        <v>0</v>
      </c>
      <c r="N68" s="144"/>
      <c r="O68" s="144"/>
      <c r="P68" s="144"/>
    </row>
    <row r="69" spans="2:16" ht="25.5">
      <c r="B69" s="51" t="s">
        <v>52</v>
      </c>
      <c r="C69" s="37"/>
      <c r="D69" s="37"/>
      <c r="E69" s="37"/>
      <c r="F69" s="37"/>
      <c r="G69" s="48" t="s">
        <v>27</v>
      </c>
      <c r="H69" s="48" t="s">
        <v>109</v>
      </c>
      <c r="I69" s="48" t="s">
        <v>48</v>
      </c>
      <c r="J69" s="49">
        <v>85000</v>
      </c>
      <c r="K69" s="9"/>
      <c r="L69" s="120"/>
      <c r="M69" s="120">
        <f t="shared" si="2"/>
        <v>85000</v>
      </c>
      <c r="N69" s="144"/>
      <c r="O69" s="144"/>
      <c r="P69" s="144"/>
    </row>
    <row r="70" spans="2:16" ht="12.75">
      <c r="B70" s="122" t="s">
        <v>121</v>
      </c>
      <c r="C70" s="124"/>
      <c r="D70" s="124"/>
      <c r="E70" s="124"/>
      <c r="F70" s="124"/>
      <c r="G70" s="127" t="s">
        <v>123</v>
      </c>
      <c r="H70" s="125"/>
      <c r="I70" s="125"/>
      <c r="J70" s="128">
        <v>668608</v>
      </c>
      <c r="K70" s="54"/>
      <c r="L70" s="120"/>
      <c r="M70" s="124">
        <f t="shared" si="2"/>
        <v>668608</v>
      </c>
      <c r="N70" s="144"/>
      <c r="O70" s="144"/>
      <c r="P70" s="144"/>
    </row>
    <row r="71" spans="2:16" ht="12.75">
      <c r="B71" s="121" t="s">
        <v>122</v>
      </c>
      <c r="C71" s="124"/>
      <c r="D71" s="124"/>
      <c r="E71" s="124"/>
      <c r="F71" s="124"/>
      <c r="G71" s="125" t="s">
        <v>124</v>
      </c>
      <c r="H71" s="125"/>
      <c r="I71" s="125"/>
      <c r="J71" s="128">
        <v>468608</v>
      </c>
      <c r="K71" s="54"/>
      <c r="L71" s="120">
        <f>SUM(L72:L75)</f>
        <v>0</v>
      </c>
      <c r="M71" s="124">
        <f t="shared" si="2"/>
        <v>468608</v>
      </c>
      <c r="N71" s="144"/>
      <c r="O71" s="144"/>
      <c r="P71" s="144"/>
    </row>
    <row r="72" spans="2:16" ht="25.5">
      <c r="B72" s="19" t="s">
        <v>65</v>
      </c>
      <c r="C72" s="124"/>
      <c r="D72" s="124"/>
      <c r="E72" s="124"/>
      <c r="F72" s="124"/>
      <c r="G72" s="125" t="s">
        <v>124</v>
      </c>
      <c r="H72" s="125" t="s">
        <v>146</v>
      </c>
      <c r="I72" s="125" t="s">
        <v>47</v>
      </c>
      <c r="J72" s="126">
        <v>50000</v>
      </c>
      <c r="K72" s="54"/>
      <c r="L72" s="120"/>
      <c r="M72" s="120">
        <f t="shared" si="2"/>
        <v>50000</v>
      </c>
      <c r="N72" s="144"/>
      <c r="O72" s="144"/>
      <c r="P72" s="144"/>
    </row>
    <row r="73" spans="2:16" ht="25.5">
      <c r="B73" s="19" t="s">
        <v>65</v>
      </c>
      <c r="C73" s="132"/>
      <c r="D73" s="132"/>
      <c r="E73" s="132"/>
      <c r="F73" s="132"/>
      <c r="G73" s="125" t="s">
        <v>124</v>
      </c>
      <c r="H73" s="125" t="s">
        <v>145</v>
      </c>
      <c r="I73" s="125" t="s">
        <v>47</v>
      </c>
      <c r="J73" s="126">
        <v>418608</v>
      </c>
      <c r="K73" s="54"/>
      <c r="L73" s="120">
        <v>-218849.64</v>
      </c>
      <c r="M73" s="120">
        <f t="shared" si="2"/>
        <v>199758.36</v>
      </c>
      <c r="N73" s="144"/>
      <c r="O73" s="144"/>
      <c r="P73" s="144"/>
    </row>
    <row r="74" spans="2:16" ht="38.25">
      <c r="B74" s="51" t="s">
        <v>176</v>
      </c>
      <c r="C74" s="132"/>
      <c r="D74" s="132"/>
      <c r="E74" s="132"/>
      <c r="F74" s="132"/>
      <c r="G74" s="125" t="s">
        <v>124</v>
      </c>
      <c r="H74" s="125" t="s">
        <v>145</v>
      </c>
      <c r="I74" s="125" t="s">
        <v>135</v>
      </c>
      <c r="J74" s="126">
        <v>0</v>
      </c>
      <c r="K74" s="54"/>
      <c r="L74" s="120">
        <v>135699.05</v>
      </c>
      <c r="M74" s="120">
        <f>J74+L74</f>
        <v>135699.05</v>
      </c>
      <c r="N74" s="144"/>
      <c r="O74" s="144"/>
      <c r="P74" s="144"/>
    </row>
    <row r="75" spans="2:16" ht="12.75">
      <c r="B75" s="51" t="s">
        <v>160</v>
      </c>
      <c r="C75" s="132"/>
      <c r="D75" s="132"/>
      <c r="E75" s="132"/>
      <c r="F75" s="132"/>
      <c r="G75" s="125" t="s">
        <v>124</v>
      </c>
      <c r="H75" s="125" t="s">
        <v>145</v>
      </c>
      <c r="I75" s="125" t="s">
        <v>162</v>
      </c>
      <c r="J75" s="126">
        <v>0</v>
      </c>
      <c r="K75" s="54"/>
      <c r="L75" s="120">
        <v>83150.59</v>
      </c>
      <c r="M75" s="120">
        <f>J75+L75</f>
        <v>83150.59</v>
      </c>
      <c r="N75" s="144"/>
      <c r="O75" s="144"/>
      <c r="P75" s="144"/>
    </row>
    <row r="76" spans="2:16" ht="12.75">
      <c r="B76" s="34" t="s">
        <v>129</v>
      </c>
      <c r="C76" s="124"/>
      <c r="D76" s="124"/>
      <c r="E76" s="124"/>
      <c r="F76" s="124"/>
      <c r="G76" s="127" t="s">
        <v>126</v>
      </c>
      <c r="H76" s="127"/>
      <c r="I76" s="127"/>
      <c r="J76" s="128">
        <v>200000</v>
      </c>
      <c r="K76" s="54"/>
      <c r="L76" s="120"/>
      <c r="M76" s="124">
        <f t="shared" si="2"/>
        <v>200000</v>
      </c>
      <c r="N76" s="144"/>
      <c r="O76" s="144"/>
      <c r="P76" s="144"/>
    </row>
    <row r="77" spans="2:16" ht="25.5">
      <c r="B77" s="19" t="s">
        <v>65</v>
      </c>
      <c r="C77" s="132"/>
      <c r="D77" s="132"/>
      <c r="E77" s="132"/>
      <c r="F77" s="132"/>
      <c r="G77" s="125" t="s">
        <v>126</v>
      </c>
      <c r="H77" s="125" t="s">
        <v>147</v>
      </c>
      <c r="I77" s="125" t="s">
        <v>47</v>
      </c>
      <c r="J77" s="133">
        <v>200000</v>
      </c>
      <c r="K77" s="54"/>
      <c r="L77" s="120"/>
      <c r="M77" s="120">
        <f t="shared" si="2"/>
        <v>200000</v>
      </c>
      <c r="N77" s="144"/>
      <c r="O77" s="144"/>
      <c r="P77" s="144"/>
    </row>
    <row r="78" spans="2:16" s="3" customFormat="1" ht="12.75">
      <c r="B78" s="59" t="s">
        <v>78</v>
      </c>
      <c r="C78" s="50"/>
      <c r="D78" s="4"/>
      <c r="E78" s="4"/>
      <c r="F78" s="4"/>
      <c r="G78" s="161" t="s">
        <v>79</v>
      </c>
      <c r="H78" s="162"/>
      <c r="I78" s="162"/>
      <c r="J78" s="12">
        <v>536767.4</v>
      </c>
      <c r="K78" s="39">
        <f>K94</f>
        <v>0</v>
      </c>
      <c r="L78" s="120"/>
      <c r="M78" s="124">
        <f t="shared" si="2"/>
        <v>536767.4</v>
      </c>
      <c r="N78" s="143"/>
      <c r="O78" s="143"/>
      <c r="P78" s="143"/>
    </row>
    <row r="79" spans="2:16" s="3" customFormat="1" ht="12.75">
      <c r="B79" s="35" t="s">
        <v>130</v>
      </c>
      <c r="C79" s="50"/>
      <c r="D79" s="4"/>
      <c r="E79" s="4"/>
      <c r="F79" s="4"/>
      <c r="G79" s="30" t="s">
        <v>79</v>
      </c>
      <c r="H79" s="30" t="s">
        <v>131</v>
      </c>
      <c r="I79" s="57"/>
      <c r="J79" s="129">
        <v>536767.4</v>
      </c>
      <c r="K79" s="39"/>
      <c r="L79" s="120"/>
      <c r="M79" s="120">
        <f t="shared" si="2"/>
        <v>536767.4</v>
      </c>
      <c r="N79" s="143"/>
      <c r="O79" s="143"/>
      <c r="P79" s="143"/>
    </row>
    <row r="80" spans="2:16" s="3" customFormat="1" ht="25.5">
      <c r="B80" s="19" t="s">
        <v>65</v>
      </c>
      <c r="C80" s="50"/>
      <c r="D80" s="4"/>
      <c r="E80" s="4"/>
      <c r="F80" s="4"/>
      <c r="G80" s="30" t="s">
        <v>79</v>
      </c>
      <c r="H80" s="30" t="s">
        <v>131</v>
      </c>
      <c r="I80" s="77" t="s">
        <v>47</v>
      </c>
      <c r="J80" s="129">
        <v>536767.4</v>
      </c>
      <c r="K80" s="39"/>
      <c r="L80" s="120"/>
      <c r="M80" s="120">
        <f>M81</f>
        <v>536767.4</v>
      </c>
      <c r="N80" s="143"/>
      <c r="O80" s="143"/>
      <c r="P80" s="143"/>
    </row>
    <row r="81" spans="2:16" s="3" customFormat="1" ht="25.5">
      <c r="B81" s="51" t="s">
        <v>52</v>
      </c>
      <c r="C81" s="50"/>
      <c r="D81" s="4"/>
      <c r="E81" s="4"/>
      <c r="F81" s="4"/>
      <c r="G81" s="30" t="s">
        <v>79</v>
      </c>
      <c r="H81" s="30" t="s">
        <v>131</v>
      </c>
      <c r="I81" s="77" t="s">
        <v>48</v>
      </c>
      <c r="J81" s="129">
        <v>536767.4</v>
      </c>
      <c r="K81" s="39"/>
      <c r="L81" s="120"/>
      <c r="M81" s="120">
        <f t="shared" si="2"/>
        <v>536767.4</v>
      </c>
      <c r="N81" s="143"/>
      <c r="O81" s="143"/>
      <c r="P81" s="143"/>
    </row>
    <row r="82" spans="2:16" s="3" customFormat="1" ht="12.75">
      <c r="B82" s="130" t="s">
        <v>90</v>
      </c>
      <c r="C82" s="50"/>
      <c r="D82" s="4"/>
      <c r="E82" s="4"/>
      <c r="F82" s="4"/>
      <c r="G82" s="29" t="s">
        <v>91</v>
      </c>
      <c r="H82" s="57"/>
      <c r="I82" s="57"/>
      <c r="J82" s="131">
        <v>530000</v>
      </c>
      <c r="K82" s="39"/>
      <c r="L82" s="120"/>
      <c r="M82" s="124">
        <f t="shared" si="2"/>
        <v>530000</v>
      </c>
      <c r="N82" s="143"/>
      <c r="O82" s="143"/>
      <c r="P82" s="143"/>
    </row>
    <row r="83" spans="2:16" s="3" customFormat="1" ht="25.5" customHeight="1">
      <c r="B83" s="121" t="s">
        <v>132</v>
      </c>
      <c r="C83" s="50"/>
      <c r="D83" s="4"/>
      <c r="E83" s="4"/>
      <c r="F83" s="4"/>
      <c r="G83" s="30" t="s">
        <v>91</v>
      </c>
      <c r="H83" s="77" t="s">
        <v>110</v>
      </c>
      <c r="I83" s="77"/>
      <c r="J83" s="13">
        <v>300000</v>
      </c>
      <c r="K83" s="39"/>
      <c r="L83" s="120"/>
      <c r="M83" s="120">
        <f t="shared" si="2"/>
        <v>300000</v>
      </c>
      <c r="N83" s="143"/>
      <c r="O83" s="143"/>
      <c r="P83" s="143"/>
    </row>
    <row r="84" spans="2:16" s="3" customFormat="1" ht="25.5">
      <c r="B84" s="19" t="s">
        <v>65</v>
      </c>
      <c r="C84" s="50"/>
      <c r="D84" s="4"/>
      <c r="E84" s="4"/>
      <c r="F84" s="4"/>
      <c r="G84" s="30" t="s">
        <v>91</v>
      </c>
      <c r="H84" s="77" t="s">
        <v>110</v>
      </c>
      <c r="I84" s="77" t="s">
        <v>47</v>
      </c>
      <c r="J84" s="13">
        <v>300000</v>
      </c>
      <c r="K84" s="39"/>
      <c r="L84" s="120"/>
      <c r="M84" s="120">
        <f t="shared" si="2"/>
        <v>300000</v>
      </c>
      <c r="N84" s="143"/>
      <c r="O84" s="143"/>
      <c r="P84" s="143"/>
    </row>
    <row r="85" spans="2:16" s="3" customFormat="1" ht="25.5">
      <c r="B85" s="51" t="s">
        <v>52</v>
      </c>
      <c r="C85" s="50"/>
      <c r="D85" s="4"/>
      <c r="E85" s="4"/>
      <c r="F85" s="4"/>
      <c r="G85" s="30" t="s">
        <v>91</v>
      </c>
      <c r="H85" s="77" t="s">
        <v>110</v>
      </c>
      <c r="I85" s="77" t="s">
        <v>48</v>
      </c>
      <c r="J85" s="13">
        <v>300000</v>
      </c>
      <c r="K85" s="39"/>
      <c r="L85" s="120"/>
      <c r="M85" s="120">
        <f t="shared" si="2"/>
        <v>300000</v>
      </c>
      <c r="N85" s="143"/>
      <c r="O85" s="143"/>
      <c r="P85" s="143"/>
    </row>
    <row r="86" spans="2:16" s="3" customFormat="1" ht="24.75" customHeight="1">
      <c r="B86" s="121" t="s">
        <v>96</v>
      </c>
      <c r="C86" s="50"/>
      <c r="D86" s="4"/>
      <c r="E86" s="4"/>
      <c r="F86" s="4"/>
      <c r="G86" s="30" t="s">
        <v>91</v>
      </c>
      <c r="H86" s="77" t="s">
        <v>133</v>
      </c>
      <c r="I86" s="77"/>
      <c r="J86" s="12">
        <v>230000</v>
      </c>
      <c r="K86" s="39"/>
      <c r="L86" s="120"/>
      <c r="M86" s="120">
        <f t="shared" si="2"/>
        <v>230000</v>
      </c>
      <c r="N86" s="143"/>
      <c r="O86" s="143"/>
      <c r="P86" s="143"/>
    </row>
    <row r="87" spans="2:16" s="3" customFormat="1" ht="25.5">
      <c r="B87" s="19" t="s">
        <v>65</v>
      </c>
      <c r="C87" s="50"/>
      <c r="D87" s="4"/>
      <c r="E87" s="4"/>
      <c r="F87" s="4"/>
      <c r="G87" s="30" t="s">
        <v>91</v>
      </c>
      <c r="H87" s="77" t="s">
        <v>133</v>
      </c>
      <c r="I87" s="77" t="s">
        <v>47</v>
      </c>
      <c r="J87" s="13">
        <v>230000</v>
      </c>
      <c r="K87" s="39"/>
      <c r="L87" s="120"/>
      <c r="M87" s="120">
        <f t="shared" si="2"/>
        <v>230000</v>
      </c>
      <c r="N87" s="143"/>
      <c r="O87" s="143"/>
      <c r="P87" s="143"/>
    </row>
    <row r="88" spans="2:16" s="3" customFormat="1" ht="25.5">
      <c r="B88" s="51" t="s">
        <v>52</v>
      </c>
      <c r="C88" s="50"/>
      <c r="D88" s="4"/>
      <c r="E88" s="4"/>
      <c r="F88" s="4"/>
      <c r="G88" s="30" t="s">
        <v>91</v>
      </c>
      <c r="H88" s="77" t="s">
        <v>133</v>
      </c>
      <c r="I88" s="77" t="s">
        <v>48</v>
      </c>
      <c r="J88" s="13">
        <v>230000</v>
      </c>
      <c r="K88" s="39"/>
      <c r="L88" s="120"/>
      <c r="M88" s="120">
        <f t="shared" si="2"/>
        <v>230000</v>
      </c>
      <c r="N88" s="143"/>
      <c r="O88" s="143"/>
      <c r="P88" s="143"/>
    </row>
    <row r="89" spans="2:16" s="3" customFormat="1" ht="12.75">
      <c r="B89" s="52" t="s">
        <v>41</v>
      </c>
      <c r="C89" s="50"/>
      <c r="D89" s="4"/>
      <c r="E89" s="4"/>
      <c r="F89" s="4"/>
      <c r="G89" s="29" t="s">
        <v>0</v>
      </c>
      <c r="H89" s="29"/>
      <c r="I89" s="29"/>
      <c r="J89" s="134">
        <v>12135639.969999999</v>
      </c>
      <c r="K89" s="39"/>
      <c r="L89" s="128">
        <f>L90+L94+L98+L100+L106+L109+L116</f>
        <v>929302.54</v>
      </c>
      <c r="M89" s="128">
        <f>J89+L89</f>
        <v>13064942.509999998</v>
      </c>
      <c r="N89" s="143"/>
      <c r="O89" s="143"/>
      <c r="P89" s="143"/>
    </row>
    <row r="90" spans="2:16" s="3" customFormat="1" ht="38.25" customHeight="1">
      <c r="B90" s="154" t="s">
        <v>148</v>
      </c>
      <c r="C90" s="50"/>
      <c r="D90" s="4"/>
      <c r="E90" s="4"/>
      <c r="F90" s="4"/>
      <c r="G90" s="29" t="s">
        <v>0</v>
      </c>
      <c r="H90" s="30" t="s">
        <v>144</v>
      </c>
      <c r="I90" s="30"/>
      <c r="J90" s="140">
        <v>2270282.92</v>
      </c>
      <c r="K90" s="40"/>
      <c r="L90" s="126"/>
      <c r="M90" s="126">
        <f>M91</f>
        <v>2270282.92</v>
      </c>
      <c r="N90" s="133"/>
      <c r="O90" s="133"/>
      <c r="P90" s="133"/>
    </row>
    <row r="91" spans="2:16" s="3" customFormat="1" ht="25.5">
      <c r="B91" s="19" t="s">
        <v>65</v>
      </c>
      <c r="C91" s="50"/>
      <c r="D91" s="4"/>
      <c r="E91" s="4"/>
      <c r="F91" s="4"/>
      <c r="G91" s="29" t="s">
        <v>0</v>
      </c>
      <c r="H91" s="30" t="s">
        <v>144</v>
      </c>
      <c r="I91" s="30" t="s">
        <v>47</v>
      </c>
      <c r="J91" s="140">
        <v>2270282.92</v>
      </c>
      <c r="K91" s="40"/>
      <c r="L91" s="126"/>
      <c r="M91" s="126">
        <f>M92</f>
        <v>2270282.92</v>
      </c>
      <c r="N91" s="133"/>
      <c r="O91" s="133"/>
      <c r="P91" s="133"/>
    </row>
    <row r="92" spans="2:16" s="3" customFormat="1" ht="25.5">
      <c r="B92" s="51" t="s">
        <v>52</v>
      </c>
      <c r="C92" s="50"/>
      <c r="D92" s="4"/>
      <c r="E92" s="4"/>
      <c r="F92" s="4"/>
      <c r="G92" s="29" t="s">
        <v>0</v>
      </c>
      <c r="H92" s="30" t="s">
        <v>144</v>
      </c>
      <c r="I92" s="30" t="s">
        <v>48</v>
      </c>
      <c r="J92" s="140">
        <v>2270282.92</v>
      </c>
      <c r="K92" s="40"/>
      <c r="L92" s="126"/>
      <c r="M92" s="126">
        <f>M93</f>
        <v>2270282.92</v>
      </c>
      <c r="N92" s="133"/>
      <c r="O92" s="133"/>
      <c r="P92" s="133"/>
    </row>
    <row r="93" spans="2:16" s="3" customFormat="1" ht="25.5">
      <c r="B93" s="35" t="s">
        <v>139</v>
      </c>
      <c r="C93" s="50"/>
      <c r="D93" s="4"/>
      <c r="E93" s="4"/>
      <c r="F93" s="4"/>
      <c r="G93" s="29" t="s">
        <v>0</v>
      </c>
      <c r="H93" s="30" t="s">
        <v>144</v>
      </c>
      <c r="I93" s="30" t="s">
        <v>125</v>
      </c>
      <c r="J93" s="140">
        <v>2270282.92</v>
      </c>
      <c r="K93" s="40"/>
      <c r="L93" s="126"/>
      <c r="M93" s="126">
        <f>J93+L93</f>
        <v>2270282.92</v>
      </c>
      <c r="N93" s="133"/>
      <c r="O93" s="133"/>
      <c r="P93" s="133"/>
    </row>
    <row r="94" spans="2:16" s="3" customFormat="1" ht="25.5">
      <c r="B94" s="155" t="s">
        <v>163</v>
      </c>
      <c r="C94" s="50"/>
      <c r="D94" s="4"/>
      <c r="E94" s="4"/>
      <c r="F94" s="4"/>
      <c r="G94" s="30" t="s">
        <v>0</v>
      </c>
      <c r="H94" s="30" t="s">
        <v>111</v>
      </c>
      <c r="I94" s="29"/>
      <c r="J94" s="78">
        <v>3840461.42</v>
      </c>
      <c r="K94" s="160"/>
      <c r="L94" s="71">
        <f>L95+L96+L97</f>
        <v>929302.54</v>
      </c>
      <c r="M94" s="71">
        <f>L94+J94</f>
        <v>4769763.96</v>
      </c>
      <c r="N94" s="132"/>
      <c r="O94" s="132"/>
      <c r="P94" s="132"/>
    </row>
    <row r="95" spans="2:16" s="3" customFormat="1" ht="25.5">
      <c r="B95" s="35" t="s">
        <v>139</v>
      </c>
      <c r="C95" s="50"/>
      <c r="D95" s="4"/>
      <c r="E95" s="4"/>
      <c r="F95" s="4"/>
      <c r="G95" s="30" t="s">
        <v>0</v>
      </c>
      <c r="H95" s="30" t="s">
        <v>111</v>
      </c>
      <c r="I95" s="30" t="s">
        <v>48</v>
      </c>
      <c r="J95" s="49">
        <v>415019.04000000004</v>
      </c>
      <c r="K95" s="41"/>
      <c r="L95" s="120">
        <v>83150.59</v>
      </c>
      <c r="M95" s="120">
        <f>J95+L95</f>
        <v>498169.63</v>
      </c>
      <c r="N95" s="132"/>
      <c r="O95" s="132"/>
      <c r="P95" s="132"/>
    </row>
    <row r="96" spans="2:16" s="3" customFormat="1" ht="38.25">
      <c r="B96" s="121" t="s">
        <v>159</v>
      </c>
      <c r="C96" s="50"/>
      <c r="D96" s="4"/>
      <c r="E96" s="4"/>
      <c r="F96" s="4"/>
      <c r="G96" s="30" t="s">
        <v>0</v>
      </c>
      <c r="H96" s="77" t="s">
        <v>161</v>
      </c>
      <c r="I96" s="103" t="s">
        <v>135</v>
      </c>
      <c r="J96" s="164">
        <v>2812454.59</v>
      </c>
      <c r="K96" s="119"/>
      <c r="L96" s="120">
        <v>929302.54</v>
      </c>
      <c r="M96" s="120">
        <f>L96+J96</f>
        <v>3741757.13</v>
      </c>
      <c r="N96" s="132"/>
      <c r="O96" s="132"/>
      <c r="P96" s="132"/>
    </row>
    <row r="97" spans="2:16" s="3" customFormat="1" ht="12.75">
      <c r="B97" s="121" t="s">
        <v>160</v>
      </c>
      <c r="C97" s="50"/>
      <c r="D97" s="4"/>
      <c r="E97" s="4"/>
      <c r="F97" s="4"/>
      <c r="G97" s="30" t="s">
        <v>0</v>
      </c>
      <c r="H97" s="77" t="s">
        <v>161</v>
      </c>
      <c r="I97" s="103" t="s">
        <v>162</v>
      </c>
      <c r="J97" s="164">
        <v>612987.79</v>
      </c>
      <c r="K97" s="119"/>
      <c r="L97" s="120">
        <v>-83150.59</v>
      </c>
      <c r="M97" s="120">
        <f>L97+J97</f>
        <v>529837.2000000001</v>
      </c>
      <c r="N97" s="132"/>
      <c r="O97" s="132"/>
      <c r="P97" s="132"/>
    </row>
    <row r="98" spans="2:16" s="3" customFormat="1" ht="25.5">
      <c r="B98" s="121" t="s">
        <v>164</v>
      </c>
      <c r="C98" s="50"/>
      <c r="D98" s="4"/>
      <c r="E98" s="4"/>
      <c r="F98" s="4"/>
      <c r="G98" s="30" t="s">
        <v>0</v>
      </c>
      <c r="H98" s="77" t="s">
        <v>165</v>
      </c>
      <c r="I98" s="103"/>
      <c r="J98" s="164">
        <v>1985335.84</v>
      </c>
      <c r="K98" s="166"/>
      <c r="L98" s="120"/>
      <c r="M98" s="120">
        <f>L98+J98</f>
        <v>1985335.84</v>
      </c>
      <c r="N98" s="132"/>
      <c r="O98" s="132"/>
      <c r="P98" s="132"/>
    </row>
    <row r="99" spans="2:16" s="3" customFormat="1" ht="12.75">
      <c r="B99" s="121" t="s">
        <v>166</v>
      </c>
      <c r="C99" s="50"/>
      <c r="D99" s="4"/>
      <c r="E99" s="4"/>
      <c r="F99" s="4"/>
      <c r="G99" s="30" t="s">
        <v>0</v>
      </c>
      <c r="H99" s="77" t="s">
        <v>165</v>
      </c>
      <c r="I99" s="103" t="s">
        <v>125</v>
      </c>
      <c r="J99" s="164">
        <v>1985335.84</v>
      </c>
      <c r="K99" s="166"/>
      <c r="L99" s="120"/>
      <c r="M99" s="120">
        <f>L99+J99</f>
        <v>1985335.84</v>
      </c>
      <c r="N99" s="132"/>
      <c r="O99" s="132"/>
      <c r="P99" s="132"/>
    </row>
    <row r="100" spans="2:16" s="3" customFormat="1" ht="12.75">
      <c r="B100" s="36" t="s">
        <v>66</v>
      </c>
      <c r="C100" s="50"/>
      <c r="D100" s="4"/>
      <c r="E100" s="4"/>
      <c r="F100" s="4"/>
      <c r="G100" s="30" t="s">
        <v>0</v>
      </c>
      <c r="H100" s="30" t="s">
        <v>112</v>
      </c>
      <c r="I100" s="30"/>
      <c r="J100" s="163">
        <v>3608600</v>
      </c>
      <c r="K100" s="40">
        <f>K94</f>
        <v>0</v>
      </c>
      <c r="L100" s="126"/>
      <c r="M100" s="126">
        <f>J100+L100</f>
        <v>3608600</v>
      </c>
      <c r="N100" s="133"/>
      <c r="O100" s="133"/>
      <c r="P100" s="133"/>
    </row>
    <row r="101" spans="2:16" s="3" customFormat="1" ht="24.75" customHeight="1">
      <c r="B101" s="19" t="s">
        <v>65</v>
      </c>
      <c r="C101" s="50"/>
      <c r="D101" s="4"/>
      <c r="E101" s="4"/>
      <c r="F101" s="4"/>
      <c r="G101" s="30" t="s">
        <v>0</v>
      </c>
      <c r="H101" s="30" t="s">
        <v>112</v>
      </c>
      <c r="I101" s="30" t="s">
        <v>47</v>
      </c>
      <c r="J101" s="49">
        <v>3608107.85</v>
      </c>
      <c r="K101" s="40"/>
      <c r="L101" s="126"/>
      <c r="M101" s="126">
        <f>M102</f>
        <v>3608107.85</v>
      </c>
      <c r="N101" s="133"/>
      <c r="O101" s="133"/>
      <c r="P101" s="133"/>
    </row>
    <row r="102" spans="2:16" s="3" customFormat="1" ht="25.5">
      <c r="B102" s="51" t="s">
        <v>52</v>
      </c>
      <c r="C102" s="50"/>
      <c r="D102" s="4"/>
      <c r="E102" s="4"/>
      <c r="F102" s="4"/>
      <c r="G102" s="30" t="s">
        <v>0</v>
      </c>
      <c r="H102" s="30" t="s">
        <v>112</v>
      </c>
      <c r="I102" s="53" t="s">
        <v>48</v>
      </c>
      <c r="J102" s="126">
        <v>3608107.85</v>
      </c>
      <c r="K102" s="165"/>
      <c r="L102" s="126"/>
      <c r="M102" s="126">
        <f>J102+L102</f>
        <v>3608107.85</v>
      </c>
      <c r="N102" s="133"/>
      <c r="O102" s="133"/>
      <c r="P102" s="133"/>
    </row>
    <row r="103" spans="2:16" s="3" customFormat="1" ht="12.75">
      <c r="B103" s="121" t="s">
        <v>53</v>
      </c>
      <c r="C103" s="50"/>
      <c r="D103" s="4"/>
      <c r="E103" s="4"/>
      <c r="F103" s="4"/>
      <c r="G103" s="30" t="s">
        <v>0</v>
      </c>
      <c r="H103" s="30" t="s">
        <v>112</v>
      </c>
      <c r="I103" s="30" t="s">
        <v>54</v>
      </c>
      <c r="J103" s="163">
        <v>492.15</v>
      </c>
      <c r="K103" s="40"/>
      <c r="L103" s="126"/>
      <c r="M103" s="126">
        <f>M104</f>
        <v>492.15</v>
      </c>
      <c r="N103" s="133"/>
      <c r="O103" s="133"/>
      <c r="P103" s="133"/>
    </row>
    <row r="104" spans="2:16" s="3" customFormat="1" ht="12.75">
      <c r="B104" s="121" t="s">
        <v>149</v>
      </c>
      <c r="C104" s="50"/>
      <c r="D104" s="4"/>
      <c r="E104" s="4"/>
      <c r="F104" s="4"/>
      <c r="G104" s="30" t="s">
        <v>0</v>
      </c>
      <c r="H104" s="30" t="s">
        <v>112</v>
      </c>
      <c r="I104" s="30" t="s">
        <v>150</v>
      </c>
      <c r="J104" s="13">
        <v>492.15</v>
      </c>
      <c r="K104" s="40"/>
      <c r="L104" s="126"/>
      <c r="M104" s="126">
        <f>M105</f>
        <v>492.15</v>
      </c>
      <c r="N104" s="133"/>
      <c r="O104" s="133"/>
      <c r="P104" s="133"/>
    </row>
    <row r="105" spans="2:16" s="3" customFormat="1" ht="12.75">
      <c r="B105" s="121" t="s">
        <v>136</v>
      </c>
      <c r="C105" s="50"/>
      <c r="D105" s="4"/>
      <c r="E105" s="4"/>
      <c r="F105" s="4"/>
      <c r="G105" s="30" t="s">
        <v>0</v>
      </c>
      <c r="H105" s="30" t="s">
        <v>112</v>
      </c>
      <c r="I105" s="30" t="s">
        <v>137</v>
      </c>
      <c r="J105" s="13">
        <v>492.15</v>
      </c>
      <c r="K105" s="40"/>
      <c r="L105" s="126"/>
      <c r="M105" s="126">
        <f>L105+J105</f>
        <v>492.15</v>
      </c>
      <c r="N105" s="133"/>
      <c r="O105" s="133"/>
      <c r="P105" s="133"/>
    </row>
    <row r="106" spans="2:16" s="3" customFormat="1" ht="12.75">
      <c r="B106" s="35"/>
      <c r="C106" s="50"/>
      <c r="D106" s="4"/>
      <c r="E106" s="4"/>
      <c r="F106" s="4"/>
      <c r="G106" s="30" t="s">
        <v>0</v>
      </c>
      <c r="H106" s="30" t="s">
        <v>138</v>
      </c>
      <c r="I106" s="30"/>
      <c r="J106" s="13">
        <v>20000</v>
      </c>
      <c r="K106" s="40"/>
      <c r="L106" s="126"/>
      <c r="M106" s="126">
        <f>L106+J106</f>
        <v>20000</v>
      </c>
      <c r="N106" s="133"/>
      <c r="O106" s="133"/>
      <c r="P106" s="133"/>
    </row>
    <row r="107" spans="2:16" s="3" customFormat="1" ht="22.5" customHeight="1">
      <c r="B107" s="19" t="s">
        <v>65</v>
      </c>
      <c r="C107" s="50"/>
      <c r="D107" s="4"/>
      <c r="E107" s="4"/>
      <c r="F107" s="4"/>
      <c r="G107" s="30" t="s">
        <v>0</v>
      </c>
      <c r="H107" s="30" t="s">
        <v>138</v>
      </c>
      <c r="I107" s="30" t="s">
        <v>47</v>
      </c>
      <c r="J107" s="13">
        <v>20000</v>
      </c>
      <c r="K107" s="40"/>
      <c r="L107" s="126"/>
      <c r="M107" s="126">
        <f>L107+J107</f>
        <v>20000</v>
      </c>
      <c r="N107" s="133"/>
      <c r="O107" s="133"/>
      <c r="P107" s="133"/>
    </row>
    <row r="108" spans="2:16" s="3" customFormat="1" ht="25.5">
      <c r="B108" s="51" t="s">
        <v>52</v>
      </c>
      <c r="C108" s="50"/>
      <c r="D108" s="4"/>
      <c r="E108" s="4"/>
      <c r="F108" s="4"/>
      <c r="G108" s="30" t="s">
        <v>0</v>
      </c>
      <c r="H108" s="30" t="s">
        <v>138</v>
      </c>
      <c r="I108" s="30" t="s">
        <v>48</v>
      </c>
      <c r="J108" s="13">
        <v>20000</v>
      </c>
      <c r="K108" s="40"/>
      <c r="L108" s="126"/>
      <c r="M108" s="126">
        <f>L108+J108</f>
        <v>20000</v>
      </c>
      <c r="N108" s="133"/>
      <c r="O108" s="133"/>
      <c r="P108" s="133"/>
    </row>
    <row r="109" spans="2:16" s="3" customFormat="1" ht="12.75">
      <c r="B109" s="35" t="s">
        <v>67</v>
      </c>
      <c r="C109" s="50"/>
      <c r="D109" s="4"/>
      <c r="E109" s="4"/>
      <c r="F109" s="4"/>
      <c r="G109" s="30" t="s">
        <v>0</v>
      </c>
      <c r="H109" s="30" t="s">
        <v>151</v>
      </c>
      <c r="I109" s="30"/>
      <c r="J109" s="13">
        <v>43058.79</v>
      </c>
      <c r="K109" s="40"/>
      <c r="L109" s="126"/>
      <c r="M109" s="126">
        <f>M110+M113</f>
        <v>43058.79</v>
      </c>
      <c r="N109" s="133"/>
      <c r="O109" s="133"/>
      <c r="P109" s="133"/>
    </row>
    <row r="110" spans="2:16" s="3" customFormat="1" ht="25.5">
      <c r="B110" s="19" t="s">
        <v>65</v>
      </c>
      <c r="C110" s="50"/>
      <c r="D110" s="4"/>
      <c r="E110" s="4"/>
      <c r="F110" s="4"/>
      <c r="G110" s="30" t="s">
        <v>0</v>
      </c>
      <c r="H110" s="30" t="s">
        <v>151</v>
      </c>
      <c r="I110" s="30" t="s">
        <v>47</v>
      </c>
      <c r="J110" s="13">
        <v>28705.86</v>
      </c>
      <c r="K110" s="40"/>
      <c r="L110" s="126"/>
      <c r="M110" s="126">
        <f>M111</f>
        <v>28705.86</v>
      </c>
      <c r="N110" s="133"/>
      <c r="O110" s="133"/>
      <c r="P110" s="133"/>
    </row>
    <row r="111" spans="2:16" s="3" customFormat="1" ht="25.5">
      <c r="B111" s="51" t="s">
        <v>52</v>
      </c>
      <c r="C111" s="50"/>
      <c r="D111" s="4"/>
      <c r="E111" s="4"/>
      <c r="F111" s="4"/>
      <c r="G111" s="30" t="s">
        <v>0</v>
      </c>
      <c r="H111" s="30" t="s">
        <v>151</v>
      </c>
      <c r="I111" s="30" t="s">
        <v>48</v>
      </c>
      <c r="J111" s="13">
        <v>28705.86</v>
      </c>
      <c r="K111" s="40"/>
      <c r="L111" s="126"/>
      <c r="M111" s="126">
        <f>M112</f>
        <v>28705.86</v>
      </c>
      <c r="N111" s="133"/>
      <c r="O111" s="133"/>
      <c r="P111" s="133"/>
    </row>
    <row r="112" spans="2:16" s="3" customFormat="1" ht="12.75">
      <c r="B112" s="35" t="s">
        <v>155</v>
      </c>
      <c r="C112" s="50"/>
      <c r="D112" s="4"/>
      <c r="E112" s="4"/>
      <c r="F112" s="4"/>
      <c r="G112" s="30" t="s">
        <v>0</v>
      </c>
      <c r="H112" s="30" t="s">
        <v>151</v>
      </c>
      <c r="I112" s="30" t="s">
        <v>125</v>
      </c>
      <c r="J112" s="13">
        <v>28705.86</v>
      </c>
      <c r="K112" s="40"/>
      <c r="L112" s="126"/>
      <c r="M112" s="126">
        <f>J112+L112</f>
        <v>28705.86</v>
      </c>
      <c r="N112" s="133"/>
      <c r="O112" s="133"/>
      <c r="P112" s="133"/>
    </row>
    <row r="113" spans="2:16" s="3" customFormat="1" ht="12.75">
      <c r="B113" s="121" t="s">
        <v>53</v>
      </c>
      <c r="C113" s="50"/>
      <c r="D113" s="4"/>
      <c r="E113" s="4"/>
      <c r="F113" s="4"/>
      <c r="G113" s="30" t="s">
        <v>0</v>
      </c>
      <c r="H113" s="30" t="s">
        <v>151</v>
      </c>
      <c r="I113" s="30" t="s">
        <v>54</v>
      </c>
      <c r="J113" s="13">
        <v>14352.93</v>
      </c>
      <c r="K113" s="40"/>
      <c r="L113" s="126"/>
      <c r="M113" s="126">
        <f>M114</f>
        <v>14352.93</v>
      </c>
      <c r="N113" s="133"/>
      <c r="O113" s="133"/>
      <c r="P113" s="133"/>
    </row>
    <row r="114" spans="2:16" s="3" customFormat="1" ht="38.25">
      <c r="B114" s="121" t="s">
        <v>152</v>
      </c>
      <c r="C114" s="50"/>
      <c r="D114" s="4"/>
      <c r="E114" s="4"/>
      <c r="F114" s="4"/>
      <c r="G114" s="30" t="s">
        <v>0</v>
      </c>
      <c r="H114" s="30" t="s">
        <v>151</v>
      </c>
      <c r="I114" s="30" t="s">
        <v>77</v>
      </c>
      <c r="J114" s="13">
        <v>14352.93</v>
      </c>
      <c r="K114" s="40"/>
      <c r="L114" s="126"/>
      <c r="M114" s="126">
        <f>M115</f>
        <v>14352.93</v>
      </c>
      <c r="N114" s="133"/>
      <c r="O114" s="133"/>
      <c r="P114" s="133"/>
    </row>
    <row r="115" spans="2:16" s="3" customFormat="1" ht="38.25">
      <c r="B115" s="121" t="s">
        <v>153</v>
      </c>
      <c r="C115" s="50"/>
      <c r="D115" s="4"/>
      <c r="E115" s="4"/>
      <c r="F115" s="4"/>
      <c r="G115" s="30" t="s">
        <v>0</v>
      </c>
      <c r="H115" s="30" t="s">
        <v>151</v>
      </c>
      <c r="I115" s="30" t="s">
        <v>154</v>
      </c>
      <c r="J115" s="13">
        <v>14352.93</v>
      </c>
      <c r="K115" s="40"/>
      <c r="L115" s="126"/>
      <c r="M115" s="126">
        <f>L115+J115</f>
        <v>14352.93</v>
      </c>
      <c r="N115" s="133"/>
      <c r="O115" s="133"/>
      <c r="P115" s="133"/>
    </row>
    <row r="116" spans="2:16" s="3" customFormat="1" ht="12.75">
      <c r="B116" s="35" t="s">
        <v>41</v>
      </c>
      <c r="C116" s="50"/>
      <c r="D116" s="4"/>
      <c r="E116" s="4"/>
      <c r="F116" s="4"/>
      <c r="G116" s="30" t="s">
        <v>0</v>
      </c>
      <c r="H116" s="30" t="s">
        <v>113</v>
      </c>
      <c r="I116" s="30"/>
      <c r="J116" s="13">
        <v>367901</v>
      </c>
      <c r="K116" s="40"/>
      <c r="L116" s="126"/>
      <c r="M116" s="126">
        <f>M117+M119</f>
        <v>367901</v>
      </c>
      <c r="N116" s="133"/>
      <c r="O116" s="133"/>
      <c r="P116" s="133"/>
    </row>
    <row r="117" spans="2:16" s="3" customFormat="1" ht="25.5">
      <c r="B117" s="19" t="s">
        <v>65</v>
      </c>
      <c r="C117" s="50"/>
      <c r="D117" s="4"/>
      <c r="E117" s="4"/>
      <c r="F117" s="4"/>
      <c r="G117" s="30" t="s">
        <v>0</v>
      </c>
      <c r="H117" s="30" t="s">
        <v>113</v>
      </c>
      <c r="I117" s="30" t="s">
        <v>47</v>
      </c>
      <c r="J117" s="13">
        <v>59090</v>
      </c>
      <c r="K117" s="40"/>
      <c r="L117" s="126"/>
      <c r="M117" s="126">
        <f>M118</f>
        <v>59090</v>
      </c>
      <c r="N117" s="133"/>
      <c r="O117" s="133"/>
      <c r="P117" s="133"/>
    </row>
    <row r="118" spans="2:16" s="3" customFormat="1" ht="25.5">
      <c r="B118" s="51" t="s">
        <v>52</v>
      </c>
      <c r="C118" s="60"/>
      <c r="D118" s="37"/>
      <c r="E118" s="37"/>
      <c r="F118" s="37"/>
      <c r="G118" s="48" t="s">
        <v>0</v>
      </c>
      <c r="H118" s="48" t="s">
        <v>113</v>
      </c>
      <c r="I118" s="48" t="s">
        <v>48</v>
      </c>
      <c r="J118" s="49">
        <v>59090</v>
      </c>
      <c r="K118" s="40"/>
      <c r="L118" s="126"/>
      <c r="M118" s="126">
        <f>J118+L118</f>
        <v>59090</v>
      </c>
      <c r="N118" s="133"/>
      <c r="O118" s="133"/>
      <c r="P118" s="133"/>
    </row>
    <row r="119" spans="2:16" s="3" customFormat="1" ht="12.75">
      <c r="B119" s="51" t="s">
        <v>53</v>
      </c>
      <c r="C119" s="60"/>
      <c r="D119" s="37"/>
      <c r="E119" s="37"/>
      <c r="F119" s="37"/>
      <c r="G119" s="48" t="s">
        <v>0</v>
      </c>
      <c r="H119" s="48" t="s">
        <v>113</v>
      </c>
      <c r="I119" s="48" t="s">
        <v>54</v>
      </c>
      <c r="J119" s="49">
        <v>308811</v>
      </c>
      <c r="K119" s="40"/>
      <c r="L119" s="126"/>
      <c r="M119" s="126">
        <f>M120</f>
        <v>308811</v>
      </c>
      <c r="N119" s="133"/>
      <c r="O119" s="133"/>
      <c r="P119" s="133"/>
    </row>
    <row r="120" spans="2:16" s="3" customFormat="1" ht="38.25">
      <c r="B120" s="121" t="s">
        <v>152</v>
      </c>
      <c r="C120" s="60"/>
      <c r="D120" s="37"/>
      <c r="E120" s="37"/>
      <c r="F120" s="37"/>
      <c r="G120" s="48" t="s">
        <v>0</v>
      </c>
      <c r="H120" s="48" t="s">
        <v>113</v>
      </c>
      <c r="I120" s="48" t="s">
        <v>77</v>
      </c>
      <c r="J120" s="49">
        <v>308811</v>
      </c>
      <c r="K120" s="40"/>
      <c r="L120" s="126"/>
      <c r="M120" s="126">
        <f>M121</f>
        <v>308811</v>
      </c>
      <c r="N120" s="133"/>
      <c r="O120" s="133"/>
      <c r="P120" s="133"/>
    </row>
    <row r="121" spans="2:16" s="3" customFormat="1" ht="38.25">
      <c r="B121" s="121" t="s">
        <v>153</v>
      </c>
      <c r="C121" s="60"/>
      <c r="D121" s="37"/>
      <c r="E121" s="37"/>
      <c r="F121" s="37"/>
      <c r="G121" s="48" t="s">
        <v>0</v>
      </c>
      <c r="H121" s="48" t="s">
        <v>113</v>
      </c>
      <c r="I121" s="48" t="s">
        <v>154</v>
      </c>
      <c r="J121" s="49">
        <v>308811</v>
      </c>
      <c r="K121" s="40"/>
      <c r="L121" s="126"/>
      <c r="M121" s="126">
        <f>J121+L121</f>
        <v>308811</v>
      </c>
      <c r="N121" s="133"/>
      <c r="O121" s="133"/>
      <c r="P121" s="133"/>
    </row>
    <row r="122" spans="2:16" s="6" customFormat="1" ht="12.75">
      <c r="B122" s="61" t="s">
        <v>34</v>
      </c>
      <c r="C122" s="62">
        <v>4653571</v>
      </c>
      <c r="D122" s="62">
        <v>6023076</v>
      </c>
      <c r="E122" s="62">
        <v>5863076</v>
      </c>
      <c r="F122" s="62">
        <v>5139904</v>
      </c>
      <c r="G122" s="63" t="s">
        <v>28</v>
      </c>
      <c r="H122" s="63"/>
      <c r="I122" s="63"/>
      <c r="J122" s="64">
        <v>9810832.6</v>
      </c>
      <c r="K122" s="38">
        <f>K123</f>
        <v>126278.12</v>
      </c>
      <c r="L122" s="148"/>
      <c r="M122" s="128">
        <f aca="true" t="shared" si="3" ref="M122:M137">L122+J122</f>
        <v>9810832.6</v>
      </c>
      <c r="N122" s="142"/>
      <c r="O122" s="142"/>
      <c r="P122" s="142"/>
    </row>
    <row r="123" spans="2:16" s="44" customFormat="1" ht="12.75">
      <c r="B123" s="61" t="s">
        <v>1</v>
      </c>
      <c r="C123" s="62">
        <v>3944191</v>
      </c>
      <c r="D123" s="62">
        <v>5111016</v>
      </c>
      <c r="E123" s="62">
        <v>4951016</v>
      </c>
      <c r="F123" s="62">
        <v>4295404</v>
      </c>
      <c r="G123" s="63" t="s">
        <v>29</v>
      </c>
      <c r="H123" s="63"/>
      <c r="I123" s="63"/>
      <c r="J123" s="64">
        <v>9810832.6</v>
      </c>
      <c r="K123" s="38">
        <f>K124</f>
        <v>126278.12</v>
      </c>
      <c r="L123" s="126"/>
      <c r="M123" s="126">
        <f t="shared" si="3"/>
        <v>9810832.6</v>
      </c>
      <c r="N123" s="142"/>
      <c r="O123" s="142"/>
      <c r="P123" s="142"/>
    </row>
    <row r="124" spans="2:16" s="45" customFormat="1" ht="25.5">
      <c r="B124" s="65" t="s">
        <v>80</v>
      </c>
      <c r="C124" s="66">
        <v>1547280</v>
      </c>
      <c r="D124" s="66">
        <v>2189360</v>
      </c>
      <c r="E124" s="66">
        <v>1989360</v>
      </c>
      <c r="F124" s="66">
        <v>1642000</v>
      </c>
      <c r="G124" s="67" t="s">
        <v>29</v>
      </c>
      <c r="H124" s="67" t="s">
        <v>114</v>
      </c>
      <c r="I124" s="67"/>
      <c r="J124" s="68">
        <v>9810832.6</v>
      </c>
      <c r="K124" s="46">
        <f>K125</f>
        <v>126278.12</v>
      </c>
      <c r="L124" s="126"/>
      <c r="M124" s="126">
        <f t="shared" si="3"/>
        <v>9810832.6</v>
      </c>
      <c r="N124" s="145"/>
      <c r="O124" s="145"/>
      <c r="P124" s="145"/>
    </row>
    <row r="125" spans="2:16" s="45" customFormat="1" ht="12.75">
      <c r="B125" s="65" t="s">
        <v>69</v>
      </c>
      <c r="C125" s="66"/>
      <c r="D125" s="66"/>
      <c r="E125" s="66"/>
      <c r="F125" s="66"/>
      <c r="G125" s="67" t="s">
        <v>29</v>
      </c>
      <c r="H125" s="67" t="s">
        <v>115</v>
      </c>
      <c r="I125" s="96"/>
      <c r="J125" s="97">
        <v>6901232.6</v>
      </c>
      <c r="K125" s="47">
        <v>126278.12</v>
      </c>
      <c r="L125" s="126"/>
      <c r="M125" s="126">
        <f t="shared" si="3"/>
        <v>6901232.6</v>
      </c>
      <c r="N125" s="95"/>
      <c r="O125" s="95"/>
      <c r="P125" s="95"/>
    </row>
    <row r="126" spans="2:16" s="45" customFormat="1" ht="25.5">
      <c r="B126" s="92" t="s">
        <v>81</v>
      </c>
      <c r="C126" s="93"/>
      <c r="D126" s="93"/>
      <c r="E126" s="93"/>
      <c r="F126" s="94"/>
      <c r="G126" s="67" t="s">
        <v>29</v>
      </c>
      <c r="H126" s="98" t="s">
        <v>116</v>
      </c>
      <c r="I126" s="98"/>
      <c r="J126" s="99">
        <v>3488000</v>
      </c>
      <c r="K126" s="95"/>
      <c r="L126" s="126"/>
      <c r="M126" s="126">
        <f t="shared" si="3"/>
        <v>3488000</v>
      </c>
      <c r="N126" s="95"/>
      <c r="O126" s="95"/>
      <c r="P126" s="95"/>
    </row>
    <row r="127" spans="2:16" s="45" customFormat="1" ht="25.5">
      <c r="B127" s="92" t="s">
        <v>94</v>
      </c>
      <c r="C127" s="93"/>
      <c r="D127" s="93"/>
      <c r="E127" s="93"/>
      <c r="F127" s="94"/>
      <c r="G127" s="98" t="s">
        <v>29</v>
      </c>
      <c r="H127" s="98" t="s">
        <v>116</v>
      </c>
      <c r="I127" s="98" t="s">
        <v>92</v>
      </c>
      <c r="J127" s="99">
        <v>3488000</v>
      </c>
      <c r="K127" s="95"/>
      <c r="L127" s="126"/>
      <c r="M127" s="126">
        <f t="shared" si="3"/>
        <v>3488000</v>
      </c>
      <c r="N127" s="95"/>
      <c r="O127" s="95"/>
      <c r="P127" s="95"/>
    </row>
    <row r="128" spans="2:16" s="45" customFormat="1" ht="15" customHeight="1">
      <c r="B128" s="92" t="s">
        <v>95</v>
      </c>
      <c r="C128" s="93"/>
      <c r="D128" s="93"/>
      <c r="E128" s="93"/>
      <c r="F128" s="94"/>
      <c r="G128" s="98" t="s">
        <v>29</v>
      </c>
      <c r="H128" s="98" t="s">
        <v>116</v>
      </c>
      <c r="I128" s="98" t="s">
        <v>93</v>
      </c>
      <c r="J128" s="99">
        <v>3488000</v>
      </c>
      <c r="K128" s="95"/>
      <c r="L128" s="126"/>
      <c r="M128" s="126">
        <f t="shared" si="3"/>
        <v>3488000</v>
      </c>
      <c r="N128" s="95"/>
      <c r="O128" s="95"/>
      <c r="P128" s="95"/>
    </row>
    <row r="129" spans="2:16" s="45" customFormat="1" ht="22.5" customHeight="1">
      <c r="B129" s="51" t="s">
        <v>167</v>
      </c>
      <c r="C129" s="93"/>
      <c r="D129" s="93"/>
      <c r="E129" s="93"/>
      <c r="F129" s="94"/>
      <c r="G129" s="98" t="s">
        <v>29</v>
      </c>
      <c r="H129" s="98" t="s">
        <v>168</v>
      </c>
      <c r="I129" s="98"/>
      <c r="J129" s="167">
        <v>3413232.6</v>
      </c>
      <c r="K129" s="95"/>
      <c r="L129" s="126"/>
      <c r="M129" s="126">
        <f>J129+L129</f>
        <v>3413232.6</v>
      </c>
      <c r="N129" s="95"/>
      <c r="O129" s="95"/>
      <c r="P129" s="95"/>
    </row>
    <row r="130" spans="2:16" s="45" customFormat="1" ht="15" customHeight="1">
      <c r="B130" s="51" t="s">
        <v>160</v>
      </c>
      <c r="C130" s="93"/>
      <c r="D130" s="93"/>
      <c r="E130" s="93"/>
      <c r="F130" s="94"/>
      <c r="G130" s="98" t="s">
        <v>29</v>
      </c>
      <c r="H130" s="98" t="s">
        <v>168</v>
      </c>
      <c r="I130" s="98" t="s">
        <v>162</v>
      </c>
      <c r="J130" s="168">
        <v>3413232.6</v>
      </c>
      <c r="K130" s="95"/>
      <c r="L130" s="126"/>
      <c r="M130" s="126">
        <f>J130+L130</f>
        <v>3413232.6</v>
      </c>
      <c r="N130" s="95"/>
      <c r="O130" s="95"/>
      <c r="P130" s="95"/>
    </row>
    <row r="131" spans="2:16" s="45" customFormat="1" ht="25.5">
      <c r="B131" s="65" t="s">
        <v>82</v>
      </c>
      <c r="C131" s="93"/>
      <c r="D131" s="93"/>
      <c r="E131" s="93"/>
      <c r="F131" s="94"/>
      <c r="G131" s="98" t="s">
        <v>29</v>
      </c>
      <c r="H131" s="98" t="s">
        <v>118</v>
      </c>
      <c r="I131" s="98"/>
      <c r="J131" s="99">
        <v>2539600</v>
      </c>
      <c r="K131" s="95"/>
      <c r="L131" s="126"/>
      <c r="M131" s="126">
        <f t="shared" si="3"/>
        <v>2539600</v>
      </c>
      <c r="N131" s="95"/>
      <c r="O131" s="95"/>
      <c r="P131" s="95"/>
    </row>
    <row r="132" spans="2:16" s="45" customFormat="1" ht="26.25" customHeight="1">
      <c r="B132" s="92" t="s">
        <v>94</v>
      </c>
      <c r="C132" s="93"/>
      <c r="D132" s="93"/>
      <c r="E132" s="93"/>
      <c r="F132" s="94"/>
      <c r="G132" s="98" t="s">
        <v>29</v>
      </c>
      <c r="H132" s="98" t="s">
        <v>118</v>
      </c>
      <c r="I132" s="98" t="s">
        <v>92</v>
      </c>
      <c r="J132" s="99">
        <v>2539600</v>
      </c>
      <c r="K132" s="95"/>
      <c r="L132" s="126"/>
      <c r="M132" s="126">
        <f t="shared" si="3"/>
        <v>2539600</v>
      </c>
      <c r="N132" s="95"/>
      <c r="O132" s="95"/>
      <c r="P132" s="95"/>
    </row>
    <row r="133" spans="2:16" s="45" customFormat="1" ht="26.25" customHeight="1">
      <c r="B133" s="92" t="s">
        <v>134</v>
      </c>
      <c r="C133" s="93"/>
      <c r="D133" s="93"/>
      <c r="E133" s="93"/>
      <c r="F133" s="94"/>
      <c r="G133" s="98" t="s">
        <v>29</v>
      </c>
      <c r="H133" s="98" t="s">
        <v>118</v>
      </c>
      <c r="I133" s="98" t="s">
        <v>135</v>
      </c>
      <c r="J133" s="99">
        <v>1917000</v>
      </c>
      <c r="K133" s="95"/>
      <c r="L133" s="126"/>
      <c r="M133" s="126">
        <f t="shared" si="3"/>
        <v>1917000</v>
      </c>
      <c r="N133" s="95"/>
      <c r="O133" s="95"/>
      <c r="P133" s="95"/>
    </row>
    <row r="134" spans="2:16" s="45" customFormat="1" ht="12.75">
      <c r="B134" s="92" t="s">
        <v>95</v>
      </c>
      <c r="C134" s="93"/>
      <c r="D134" s="93"/>
      <c r="E134" s="93"/>
      <c r="F134" s="94"/>
      <c r="G134" s="98" t="s">
        <v>29</v>
      </c>
      <c r="H134" s="98" t="s">
        <v>118</v>
      </c>
      <c r="I134" s="98" t="s">
        <v>135</v>
      </c>
      <c r="J134" s="99">
        <v>622600</v>
      </c>
      <c r="K134" s="95"/>
      <c r="L134" s="126"/>
      <c r="M134" s="126">
        <f t="shared" si="3"/>
        <v>622600</v>
      </c>
      <c r="N134" s="95"/>
      <c r="O134" s="95"/>
      <c r="P134" s="95"/>
    </row>
    <row r="135" spans="2:16" s="45" customFormat="1" ht="25.5">
      <c r="B135" s="92" t="s">
        <v>89</v>
      </c>
      <c r="C135" s="93"/>
      <c r="D135" s="93"/>
      <c r="E135" s="93"/>
      <c r="F135" s="94"/>
      <c r="G135" s="98" t="s">
        <v>29</v>
      </c>
      <c r="H135" s="98" t="s">
        <v>117</v>
      </c>
      <c r="I135" s="98"/>
      <c r="J135" s="99">
        <v>370000</v>
      </c>
      <c r="K135" s="95"/>
      <c r="L135" s="126"/>
      <c r="M135" s="126">
        <f t="shared" si="3"/>
        <v>370000</v>
      </c>
      <c r="N135" s="95"/>
      <c r="O135" s="95"/>
      <c r="P135" s="95"/>
    </row>
    <row r="136" spans="2:16" s="45" customFormat="1" ht="25.5">
      <c r="B136" s="92" t="s">
        <v>81</v>
      </c>
      <c r="C136" s="93"/>
      <c r="D136" s="93"/>
      <c r="E136" s="93"/>
      <c r="F136" s="94"/>
      <c r="G136" s="98" t="s">
        <v>29</v>
      </c>
      <c r="H136" s="98" t="s">
        <v>119</v>
      </c>
      <c r="I136" s="98"/>
      <c r="J136" s="99">
        <v>370000</v>
      </c>
      <c r="K136" s="95"/>
      <c r="L136" s="126"/>
      <c r="M136" s="126">
        <f t="shared" si="3"/>
        <v>370000</v>
      </c>
      <c r="N136" s="95"/>
      <c r="O136" s="95"/>
      <c r="P136" s="95"/>
    </row>
    <row r="137" spans="2:16" ht="25.5">
      <c r="B137" s="19" t="s">
        <v>65</v>
      </c>
      <c r="C137" s="69"/>
      <c r="D137" s="69"/>
      <c r="E137" s="69"/>
      <c r="F137" s="70"/>
      <c r="G137" s="105" t="s">
        <v>29</v>
      </c>
      <c r="H137" s="105" t="s">
        <v>119</v>
      </c>
      <c r="I137" s="105" t="s">
        <v>47</v>
      </c>
      <c r="J137" s="106">
        <v>370000</v>
      </c>
      <c r="K137" s="42" t="e">
        <f>K138</f>
        <v>#REF!</v>
      </c>
      <c r="L137" s="126"/>
      <c r="M137" s="126">
        <f t="shared" si="3"/>
        <v>370000</v>
      </c>
      <c r="N137" s="143"/>
      <c r="O137" s="143"/>
      <c r="P137" s="143"/>
    </row>
    <row r="138" spans="2:16" ht="25.5">
      <c r="B138" s="19" t="s">
        <v>52</v>
      </c>
      <c r="C138" s="71"/>
      <c r="D138" s="71"/>
      <c r="E138" s="71"/>
      <c r="F138" s="71"/>
      <c r="G138" s="72" t="s">
        <v>29</v>
      </c>
      <c r="H138" s="72" t="s">
        <v>119</v>
      </c>
      <c r="I138" s="72" t="s">
        <v>48</v>
      </c>
      <c r="J138" s="73">
        <v>370000</v>
      </c>
      <c r="K138" s="43" t="e">
        <f>#REF!</f>
        <v>#REF!</v>
      </c>
      <c r="L138" s="126"/>
      <c r="M138" s="126">
        <f>L138+J138</f>
        <v>370000</v>
      </c>
      <c r="N138" s="133"/>
      <c r="O138" s="133"/>
      <c r="P138" s="133"/>
    </row>
    <row r="139" spans="1:16" ht="12.75">
      <c r="A139" s="3"/>
      <c r="B139" s="75" t="s">
        <v>14</v>
      </c>
      <c r="C139" s="56">
        <v>37532365</v>
      </c>
      <c r="D139" s="56">
        <v>46582364</v>
      </c>
      <c r="E139" s="56">
        <v>41659364</v>
      </c>
      <c r="F139" s="56">
        <v>39877294</v>
      </c>
      <c r="G139" s="57" t="s">
        <v>31</v>
      </c>
      <c r="H139" s="57"/>
      <c r="I139" s="57"/>
      <c r="J139" s="58">
        <v>76000</v>
      </c>
      <c r="K139" s="39">
        <f>K140</f>
        <v>0</v>
      </c>
      <c r="L139" s="128"/>
      <c r="M139" s="128">
        <f aca="true" t="shared" si="4" ref="M139:M152">L139+J139</f>
        <v>76000</v>
      </c>
      <c r="N139" s="143"/>
      <c r="O139" s="143"/>
      <c r="P139" s="143"/>
    </row>
    <row r="140" spans="1:16" ht="12.75">
      <c r="A140" s="3"/>
      <c r="B140" s="55" t="s">
        <v>15</v>
      </c>
      <c r="C140" s="109">
        <v>34192569</v>
      </c>
      <c r="D140" s="109">
        <v>43222569</v>
      </c>
      <c r="E140" s="109">
        <v>38319569</v>
      </c>
      <c r="F140" s="109">
        <v>36535494</v>
      </c>
      <c r="G140" s="107" t="s">
        <v>32</v>
      </c>
      <c r="H140" s="107"/>
      <c r="I140" s="107"/>
      <c r="J140" s="110">
        <v>76000</v>
      </c>
      <c r="K140" s="39">
        <f>K142</f>
        <v>0</v>
      </c>
      <c r="L140" s="126"/>
      <c r="M140" s="126">
        <f t="shared" si="4"/>
        <v>76000</v>
      </c>
      <c r="N140" s="143"/>
      <c r="O140" s="143"/>
      <c r="P140" s="143"/>
    </row>
    <row r="141" spans="1:16" ht="29.25" customHeight="1">
      <c r="A141" s="3"/>
      <c r="B141" s="115" t="s">
        <v>83</v>
      </c>
      <c r="C141" s="71"/>
      <c r="D141" s="71"/>
      <c r="E141" s="71"/>
      <c r="F141" s="71"/>
      <c r="G141" s="72" t="s">
        <v>32</v>
      </c>
      <c r="H141" s="72" t="s">
        <v>172</v>
      </c>
      <c r="I141" s="72"/>
      <c r="J141" s="73">
        <v>60000</v>
      </c>
      <c r="K141" s="108"/>
      <c r="L141" s="126"/>
      <c r="M141" s="126">
        <f t="shared" si="4"/>
        <v>60000</v>
      </c>
      <c r="N141" s="143"/>
      <c r="O141" s="143"/>
      <c r="P141" s="143"/>
    </row>
    <row r="142" spans="2:16" ht="63.75">
      <c r="B142" s="111" t="s">
        <v>70</v>
      </c>
      <c r="C142" s="112">
        <v>607920</v>
      </c>
      <c r="D142" s="113">
        <v>607920</v>
      </c>
      <c r="E142" s="113">
        <v>607920</v>
      </c>
      <c r="F142" s="113">
        <v>526661</v>
      </c>
      <c r="G142" s="102" t="s">
        <v>32</v>
      </c>
      <c r="H142" s="72" t="s">
        <v>172</v>
      </c>
      <c r="I142" s="102"/>
      <c r="J142" s="104">
        <v>60000</v>
      </c>
      <c r="K142" s="40">
        <f>K143</f>
        <v>0</v>
      </c>
      <c r="L142" s="126"/>
      <c r="M142" s="126">
        <f t="shared" si="4"/>
        <v>60000</v>
      </c>
      <c r="N142" s="133"/>
      <c r="O142" s="133"/>
      <c r="P142" s="133"/>
    </row>
    <row r="143" spans="2:13" ht="12.75">
      <c r="B143" s="80" t="s">
        <v>57</v>
      </c>
      <c r="C143" s="81">
        <v>607920</v>
      </c>
      <c r="D143" s="69">
        <v>607920</v>
      </c>
      <c r="E143" s="69">
        <v>607920</v>
      </c>
      <c r="F143" s="69">
        <v>526661</v>
      </c>
      <c r="G143" s="82" t="s">
        <v>32</v>
      </c>
      <c r="H143" s="72" t="s">
        <v>172</v>
      </c>
      <c r="I143" s="82" t="s">
        <v>24</v>
      </c>
      <c r="J143" s="83">
        <v>60000</v>
      </c>
      <c r="L143" s="126"/>
      <c r="M143" s="126">
        <f t="shared" si="4"/>
        <v>60000</v>
      </c>
    </row>
    <row r="144" spans="2:13" ht="12.75">
      <c r="B144" s="116" t="s">
        <v>40</v>
      </c>
      <c r="C144" s="76"/>
      <c r="D144" s="76"/>
      <c r="E144" s="76"/>
      <c r="F144" s="76"/>
      <c r="G144" s="72" t="s">
        <v>32</v>
      </c>
      <c r="H144" s="72" t="s">
        <v>172</v>
      </c>
      <c r="I144" s="105" t="s">
        <v>42</v>
      </c>
      <c r="J144" s="106">
        <v>60000</v>
      </c>
      <c r="L144" s="126"/>
      <c r="M144" s="126">
        <f t="shared" si="4"/>
        <v>60000</v>
      </c>
    </row>
    <row r="145" spans="2:13" ht="12.75">
      <c r="B145" s="121" t="s">
        <v>71</v>
      </c>
      <c r="C145" s="76"/>
      <c r="D145" s="76"/>
      <c r="E145" s="76"/>
      <c r="F145" s="76"/>
      <c r="G145" s="72" t="s">
        <v>32</v>
      </c>
      <c r="H145" s="72" t="s">
        <v>169</v>
      </c>
      <c r="I145" s="72"/>
      <c r="J145" s="164">
        <v>16000</v>
      </c>
      <c r="L145" s="126"/>
      <c r="M145" s="126">
        <f>J145+L145</f>
        <v>16000</v>
      </c>
    </row>
    <row r="146" spans="2:13" ht="12.75">
      <c r="B146" s="121" t="s">
        <v>170</v>
      </c>
      <c r="C146" s="76"/>
      <c r="D146" s="76"/>
      <c r="E146" s="76"/>
      <c r="F146" s="76"/>
      <c r="G146" s="72" t="s">
        <v>32</v>
      </c>
      <c r="H146" s="72" t="s">
        <v>169</v>
      </c>
      <c r="I146" s="72" t="s">
        <v>171</v>
      </c>
      <c r="J146" s="164">
        <v>16000</v>
      </c>
      <c r="L146" s="126"/>
      <c r="M146" s="126">
        <f>J146+L146</f>
        <v>16000</v>
      </c>
    </row>
    <row r="147" spans="1:13" ht="12.75">
      <c r="A147" s="6"/>
      <c r="B147" s="85" t="s">
        <v>33</v>
      </c>
      <c r="C147" s="86">
        <v>12527088</v>
      </c>
      <c r="D147" s="86">
        <v>13487079</v>
      </c>
      <c r="E147" s="86">
        <v>13567076</v>
      </c>
      <c r="F147" s="86">
        <v>12527062</v>
      </c>
      <c r="G147" s="101" t="s">
        <v>84</v>
      </c>
      <c r="H147" s="169"/>
      <c r="I147" s="100"/>
      <c r="J147" s="170">
        <v>1960000</v>
      </c>
      <c r="L147" s="128"/>
      <c r="M147" s="128">
        <f t="shared" si="4"/>
        <v>1960000</v>
      </c>
    </row>
    <row r="148" spans="1:13" ht="12.75">
      <c r="A148" s="6"/>
      <c r="B148" s="75" t="s">
        <v>86</v>
      </c>
      <c r="C148" s="117"/>
      <c r="D148" s="117"/>
      <c r="E148" s="117"/>
      <c r="F148" s="117"/>
      <c r="G148" s="84" t="s">
        <v>85</v>
      </c>
      <c r="H148" s="84"/>
      <c r="I148" s="118"/>
      <c r="J148" s="58">
        <v>1960000</v>
      </c>
      <c r="L148" s="126"/>
      <c r="M148" s="126">
        <f t="shared" si="4"/>
        <v>1960000</v>
      </c>
    </row>
    <row r="149" spans="1:13" ht="38.25">
      <c r="A149" s="3"/>
      <c r="B149" s="74" t="s">
        <v>87</v>
      </c>
      <c r="C149" s="56">
        <v>12217733</v>
      </c>
      <c r="D149" s="56">
        <v>12217729</v>
      </c>
      <c r="E149" s="56">
        <v>12217724</v>
      </c>
      <c r="F149" s="56">
        <v>12217721</v>
      </c>
      <c r="G149" s="72" t="s">
        <v>85</v>
      </c>
      <c r="H149" s="72" t="s">
        <v>120</v>
      </c>
      <c r="I149" s="119"/>
      <c r="J149" s="78">
        <v>1960000</v>
      </c>
      <c r="L149" s="126"/>
      <c r="M149" s="126">
        <f t="shared" si="4"/>
        <v>1960000</v>
      </c>
    </row>
    <row r="150" spans="2:13" ht="12.75">
      <c r="B150" s="92" t="s">
        <v>88</v>
      </c>
      <c r="C150" s="79"/>
      <c r="D150" s="79"/>
      <c r="E150" s="79"/>
      <c r="F150" s="79"/>
      <c r="G150" s="102" t="s">
        <v>85</v>
      </c>
      <c r="H150" s="102" t="s">
        <v>120</v>
      </c>
      <c r="I150" s="77"/>
      <c r="J150" s="83">
        <v>1960000</v>
      </c>
      <c r="L150" s="126"/>
      <c r="M150" s="126">
        <f t="shared" si="4"/>
        <v>1960000</v>
      </c>
    </row>
    <row r="151" spans="2:13" ht="24" customHeight="1">
      <c r="B151" s="92" t="s">
        <v>94</v>
      </c>
      <c r="C151" s="79"/>
      <c r="D151" s="79"/>
      <c r="E151" s="79"/>
      <c r="F151" s="79"/>
      <c r="G151" s="102" t="s">
        <v>85</v>
      </c>
      <c r="H151" s="77" t="s">
        <v>120</v>
      </c>
      <c r="I151" s="103" t="s">
        <v>92</v>
      </c>
      <c r="J151" s="120">
        <v>1960000</v>
      </c>
      <c r="L151" s="126"/>
      <c r="M151" s="126">
        <f t="shared" si="4"/>
        <v>1960000</v>
      </c>
    </row>
    <row r="152" spans="2:13" ht="12" customHeight="1">
      <c r="B152" s="92" t="s">
        <v>95</v>
      </c>
      <c r="C152" s="69"/>
      <c r="D152" s="69"/>
      <c r="E152" s="69"/>
      <c r="F152" s="69"/>
      <c r="G152" s="114" t="s">
        <v>85</v>
      </c>
      <c r="H152" s="82" t="s">
        <v>120</v>
      </c>
      <c r="I152" s="82" t="s">
        <v>93</v>
      </c>
      <c r="J152" s="123">
        <v>1960000</v>
      </c>
      <c r="L152" s="126"/>
      <c r="M152" s="126">
        <f t="shared" si="4"/>
        <v>1960000</v>
      </c>
    </row>
    <row r="153" spans="2:12" ht="26.25" customHeight="1">
      <c r="B153" s="1"/>
      <c r="G153" s="1"/>
      <c r="H153" s="1"/>
      <c r="I153" s="1"/>
      <c r="J153" s="1"/>
      <c r="L153" s="159"/>
    </row>
    <row r="154" spans="2:10" ht="12.75">
      <c r="B154" s="1"/>
      <c r="G154" s="1"/>
      <c r="H154" s="1"/>
      <c r="I154" s="1"/>
      <c r="J154" s="1"/>
    </row>
    <row r="155" spans="2:10" ht="12.75">
      <c r="B155" s="87"/>
      <c r="C155" s="88"/>
      <c r="D155" s="88"/>
      <c r="E155" s="88"/>
      <c r="F155" s="88"/>
      <c r="G155" s="89"/>
      <c r="H155" s="90"/>
      <c r="I155" s="89"/>
      <c r="J155" s="91"/>
    </row>
  </sheetData>
  <sheetProtection/>
  <mergeCells count="12">
    <mergeCell ref="G3:J3"/>
    <mergeCell ref="L11:L12"/>
    <mergeCell ref="M11:M12"/>
    <mergeCell ref="G4:J4"/>
    <mergeCell ref="B6:K6"/>
    <mergeCell ref="K12:K13"/>
    <mergeCell ref="B11:B13"/>
    <mergeCell ref="J11:J13"/>
    <mergeCell ref="B7:K9"/>
    <mergeCell ref="G11:G13"/>
    <mergeCell ref="H11:H13"/>
    <mergeCell ref="I11:I13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2018-10-25T08:27:38Z</cp:lastPrinted>
  <dcterms:created xsi:type="dcterms:W3CDTF">2009-02-03T11:21:42Z</dcterms:created>
  <dcterms:modified xsi:type="dcterms:W3CDTF">2018-11-09T05:46:05Z</dcterms:modified>
  <cp:category/>
  <cp:version/>
  <cp:contentType/>
  <cp:contentStatus/>
</cp:coreProperties>
</file>